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БЮДЖЕТ 2021-2023г\УТОЧНЕНИЯ\"/>
    </mc:Choice>
  </mc:AlternateContent>
  <bookViews>
    <workbookView xWindow="360" yWindow="75" windowWidth="15480" windowHeight="889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H245" i="1" l="1"/>
  <c r="G245" i="1"/>
  <c r="F245" i="1"/>
  <c r="F344" i="1" l="1"/>
  <c r="G295" i="1" l="1"/>
  <c r="H295" i="1"/>
  <c r="F295" i="1"/>
  <c r="H367" i="1" l="1"/>
  <c r="H366" i="1" s="1"/>
  <c r="G367" i="1"/>
  <c r="G366" i="1" s="1"/>
  <c r="F367" i="1"/>
  <c r="F366" i="1" s="1"/>
  <c r="H335" i="1"/>
  <c r="G335" i="1"/>
  <c r="F335" i="1"/>
  <c r="H309" i="1"/>
  <c r="G309" i="1"/>
  <c r="F309" i="1"/>
  <c r="H314" i="1"/>
  <c r="G314" i="1"/>
  <c r="F314" i="1"/>
  <c r="F316" i="1"/>
  <c r="G316" i="1"/>
  <c r="H316" i="1"/>
  <c r="H305" i="1"/>
  <c r="G305" i="1"/>
  <c r="F305" i="1"/>
  <c r="H275" i="1"/>
  <c r="G275" i="1"/>
  <c r="F275" i="1"/>
  <c r="H273" i="1"/>
  <c r="G273" i="1"/>
  <c r="F273" i="1"/>
  <c r="H227" i="1"/>
  <c r="G227" i="1"/>
  <c r="F227" i="1"/>
  <c r="H144" i="1"/>
  <c r="G144" i="1"/>
  <c r="F144" i="1"/>
  <c r="H140" i="1"/>
  <c r="G140" i="1"/>
  <c r="F140" i="1"/>
  <c r="G272" i="1" l="1"/>
  <c r="H272" i="1"/>
  <c r="F272" i="1"/>
  <c r="F353" i="1"/>
  <c r="H237" i="1" l="1"/>
  <c r="H236" i="1" s="1"/>
  <c r="G237" i="1"/>
  <c r="G236" i="1" s="1"/>
  <c r="F237" i="1"/>
  <c r="F236" i="1" s="1"/>
  <c r="F111" i="1"/>
  <c r="H108" i="1"/>
  <c r="G108" i="1"/>
  <c r="F108" i="1"/>
  <c r="F135" i="1" l="1"/>
  <c r="H137" i="1"/>
  <c r="G137" i="1"/>
  <c r="F137" i="1"/>
  <c r="H146" i="1" l="1"/>
  <c r="G146" i="1"/>
  <c r="F146" i="1"/>
  <c r="H142" i="1"/>
  <c r="G142" i="1"/>
  <c r="F142" i="1"/>
  <c r="G139" i="1" l="1"/>
  <c r="H139" i="1"/>
  <c r="F139" i="1"/>
  <c r="H263" i="1"/>
  <c r="G263" i="1"/>
  <c r="F263" i="1"/>
  <c r="H241" i="1" l="1"/>
  <c r="G241" i="1"/>
  <c r="F241" i="1"/>
  <c r="H243" i="1"/>
  <c r="G243" i="1"/>
  <c r="F243" i="1"/>
  <c r="G214" i="1" l="1"/>
  <c r="H214" i="1"/>
  <c r="F214" i="1"/>
  <c r="H58" i="1" l="1"/>
  <c r="G58" i="1"/>
  <c r="H44" i="1"/>
  <c r="G44" i="1"/>
  <c r="H41" i="1"/>
  <c r="G41" i="1"/>
  <c r="F41" i="1"/>
  <c r="G71" i="1" l="1"/>
  <c r="H71" i="1"/>
  <c r="F71" i="1"/>
  <c r="H117" i="1" l="1"/>
  <c r="H116" i="1" s="1"/>
  <c r="G117" i="1"/>
  <c r="G116" i="1" s="1"/>
  <c r="F117" i="1"/>
  <c r="F116" i="1" s="1"/>
  <c r="F18" i="1" l="1"/>
  <c r="F152" i="1" l="1"/>
  <c r="H254" i="1" l="1"/>
  <c r="G254" i="1"/>
  <c r="F254" i="1"/>
  <c r="H256" i="1"/>
  <c r="G256" i="1"/>
  <c r="F256" i="1"/>
  <c r="H250" i="1"/>
  <c r="H249" i="1" s="1"/>
  <c r="G250" i="1"/>
  <c r="G249" i="1" s="1"/>
  <c r="F250" i="1"/>
  <c r="F249" i="1" s="1"/>
  <c r="H247" i="1"/>
  <c r="H240" i="1" s="1"/>
  <c r="G247" i="1"/>
  <c r="G240" i="1" s="1"/>
  <c r="F247" i="1"/>
  <c r="F240" i="1" s="1"/>
  <c r="G239" i="1" l="1"/>
  <c r="H239" i="1"/>
  <c r="F239" i="1"/>
  <c r="F57" i="1" l="1"/>
  <c r="G152" i="1" l="1"/>
  <c r="H152" i="1"/>
  <c r="F196" i="1"/>
  <c r="H286" i="1" l="1"/>
  <c r="G286" i="1"/>
  <c r="F286" i="1"/>
  <c r="H291" i="1" l="1"/>
  <c r="G291" i="1"/>
  <c r="F291" i="1"/>
  <c r="H111" i="1" l="1"/>
  <c r="G111" i="1"/>
  <c r="H122" i="1"/>
  <c r="G122" i="1"/>
  <c r="F122" i="1"/>
  <c r="G312" i="1" l="1"/>
  <c r="H312" i="1"/>
  <c r="F312" i="1"/>
  <c r="G183" i="1"/>
  <c r="H183" i="1"/>
  <c r="F183" i="1"/>
  <c r="H47" i="1" l="1"/>
  <c r="G47" i="1"/>
  <c r="F47" i="1"/>
  <c r="H45" i="1"/>
  <c r="G45" i="1"/>
  <c r="F45" i="1"/>
  <c r="H28" i="1"/>
  <c r="G28" i="1"/>
  <c r="F28" i="1"/>
  <c r="H327" i="1" l="1"/>
  <c r="F325" i="1"/>
  <c r="H33" i="1" l="1"/>
  <c r="G33" i="1"/>
  <c r="F33" i="1"/>
  <c r="F195" i="1" l="1"/>
  <c r="G344" i="1" l="1"/>
  <c r="H344" i="1"/>
  <c r="H265" i="1" l="1"/>
  <c r="G265" i="1"/>
  <c r="F265" i="1"/>
  <c r="H261" i="1"/>
  <c r="G261" i="1"/>
  <c r="F261" i="1"/>
  <c r="F260" i="1" l="1"/>
  <c r="H260" i="1"/>
  <c r="G260" i="1"/>
  <c r="G154" i="1"/>
  <c r="H154" i="1"/>
  <c r="F154" i="1"/>
  <c r="G319" i="1" l="1"/>
  <c r="G318" i="1" s="1"/>
  <c r="H319" i="1"/>
  <c r="H318" i="1" s="1"/>
  <c r="F319" i="1"/>
  <c r="F318" i="1" s="1"/>
  <c r="G54" i="1" l="1"/>
  <c r="H54" i="1"/>
  <c r="F54" i="1"/>
  <c r="G150" i="1" l="1"/>
  <c r="H150" i="1"/>
  <c r="F150" i="1"/>
  <c r="H91" i="1" l="1"/>
  <c r="G91" i="1"/>
  <c r="F91" i="1"/>
  <c r="G63" i="1" l="1"/>
  <c r="H63" i="1"/>
  <c r="F63" i="1"/>
  <c r="G25" i="1" l="1"/>
  <c r="H25" i="1"/>
  <c r="G302" i="1" l="1"/>
  <c r="G301" i="1" s="1"/>
  <c r="H302" i="1"/>
  <c r="H301" i="1" s="1"/>
  <c r="F302" i="1"/>
  <c r="F301" i="1" s="1"/>
  <c r="H104" i="1" l="1"/>
  <c r="H103" i="1" s="1"/>
  <c r="G104" i="1"/>
  <c r="G103" i="1" s="1"/>
  <c r="F104" i="1"/>
  <c r="F103" i="1" s="1"/>
  <c r="H101" i="1"/>
  <c r="H100" i="1" s="1"/>
  <c r="G101" i="1"/>
  <c r="G100" i="1" s="1"/>
  <c r="F101" i="1"/>
  <c r="F100" i="1" s="1"/>
  <c r="H337" i="1" l="1"/>
  <c r="G337" i="1"/>
  <c r="F337" i="1"/>
  <c r="H333" i="1"/>
  <c r="G333" i="1"/>
  <c r="F333" i="1"/>
  <c r="H325" i="1" l="1"/>
  <c r="H324" i="1" s="1"/>
  <c r="H323" i="1" s="1"/>
  <c r="G325" i="1"/>
  <c r="H258" i="1" l="1"/>
  <c r="H253" i="1" s="1"/>
  <c r="G258" i="1"/>
  <c r="G253" i="1" s="1"/>
  <c r="F258" i="1"/>
  <c r="F253" i="1" s="1"/>
  <c r="H268" i="1"/>
  <c r="G268" i="1"/>
  <c r="F268" i="1"/>
  <c r="H270" i="1"/>
  <c r="G270" i="1"/>
  <c r="F270" i="1"/>
  <c r="G267" i="1" l="1"/>
  <c r="G252" i="1" s="1"/>
  <c r="F267" i="1"/>
  <c r="F252" i="1" s="1"/>
  <c r="H267" i="1"/>
  <c r="H252" i="1" s="1"/>
  <c r="F25" i="1"/>
  <c r="G331" i="1" l="1"/>
  <c r="G330" i="1" s="1"/>
  <c r="H331" i="1"/>
  <c r="H330" i="1" s="1"/>
  <c r="F331" i="1"/>
  <c r="F330" i="1" s="1"/>
  <c r="H21" i="1"/>
  <c r="H20" i="1" s="1"/>
  <c r="G21" i="1"/>
  <c r="G20" i="1" s="1"/>
  <c r="F21" i="1"/>
  <c r="F20" i="1" s="1"/>
  <c r="H191" i="1"/>
  <c r="H190" i="1" s="1"/>
  <c r="H189" i="1" s="1"/>
  <c r="G191" i="1"/>
  <c r="G190" i="1" s="1"/>
  <c r="G189" i="1" s="1"/>
  <c r="F191" i="1"/>
  <c r="F190" i="1" s="1"/>
  <c r="F189" i="1" s="1"/>
  <c r="H52" i="1"/>
  <c r="G52" i="1"/>
  <c r="F52" i="1"/>
  <c r="H50" i="1"/>
  <c r="G50" i="1"/>
  <c r="F50" i="1"/>
  <c r="H35" i="1"/>
  <c r="G35" i="1"/>
  <c r="F35" i="1"/>
  <c r="H12" i="1"/>
  <c r="G12" i="1"/>
  <c r="F12" i="1"/>
  <c r="G39" i="1" l="1"/>
  <c r="H39" i="1"/>
  <c r="G218" i="1" l="1"/>
  <c r="H218" i="1"/>
  <c r="F218" i="1"/>
  <c r="G203" i="1" l="1"/>
  <c r="H203" i="1"/>
  <c r="F203" i="1"/>
  <c r="H14" i="1"/>
  <c r="G14" i="1"/>
  <c r="F14" i="1"/>
  <c r="G201" i="1" l="1"/>
  <c r="H201" i="1"/>
  <c r="F201" i="1"/>
  <c r="G182" i="1" l="1"/>
  <c r="H182" i="1"/>
  <c r="F182" i="1"/>
  <c r="H210" i="1" l="1"/>
  <c r="G210" i="1"/>
  <c r="F210" i="1"/>
  <c r="H222" i="1"/>
  <c r="G222" i="1"/>
  <c r="F222" i="1"/>
  <c r="H207" i="1"/>
  <c r="G207" i="1"/>
  <c r="F207" i="1"/>
  <c r="H120" i="1"/>
  <c r="H119" i="1" s="1"/>
  <c r="G120" i="1"/>
  <c r="G119" i="1" s="1"/>
  <c r="F120" i="1"/>
  <c r="F119" i="1" s="1"/>
  <c r="G200" i="1" l="1"/>
  <c r="H200" i="1"/>
  <c r="F200" i="1"/>
  <c r="G57" i="1" l="1"/>
  <c r="H57" i="1"/>
  <c r="H59" i="1" l="1"/>
  <c r="H49" i="1" s="1"/>
  <c r="G59" i="1"/>
  <c r="G49" i="1" s="1"/>
  <c r="F59" i="1"/>
  <c r="F49" i="1" s="1"/>
  <c r="H156" i="1" l="1"/>
  <c r="H149" i="1" s="1"/>
  <c r="G156" i="1"/>
  <c r="G149" i="1" s="1"/>
  <c r="F156" i="1"/>
  <c r="H289" i="1"/>
  <c r="H288" i="1" s="1"/>
  <c r="G289" i="1"/>
  <c r="G288" i="1" s="1"/>
  <c r="F81" i="1" l="1"/>
  <c r="H114" i="1" l="1"/>
  <c r="H107" i="1" s="1"/>
  <c r="G114" i="1"/>
  <c r="G107" i="1" s="1"/>
  <c r="F114" i="1"/>
  <c r="F107" i="1" s="1"/>
  <c r="H85" i="1"/>
  <c r="G85" i="1"/>
  <c r="F85" i="1"/>
  <c r="F37" i="1" l="1"/>
  <c r="H37" i="1" l="1"/>
  <c r="G37" i="1"/>
  <c r="G67" i="1" l="1"/>
  <c r="H67" i="1"/>
  <c r="F67" i="1"/>
  <c r="H95" i="1"/>
  <c r="G95" i="1"/>
  <c r="F95" i="1"/>
  <c r="H284" i="1" l="1"/>
  <c r="G284" i="1"/>
  <c r="F284" i="1"/>
  <c r="H106" i="1" l="1"/>
  <c r="G106" i="1"/>
  <c r="F106" i="1"/>
  <c r="G16" i="1"/>
  <c r="G11" i="1" s="1"/>
  <c r="H16" i="1"/>
  <c r="H11" i="1" s="1"/>
  <c r="H175" i="1" l="1"/>
  <c r="H174" i="1" s="1"/>
  <c r="H173" i="1" s="1"/>
  <c r="G175" i="1"/>
  <c r="G174" i="1" s="1"/>
  <c r="G173" i="1" s="1"/>
  <c r="F175" i="1"/>
  <c r="F174" i="1" s="1"/>
  <c r="F173" i="1" s="1"/>
  <c r="F289" i="1" l="1"/>
  <c r="F288" i="1" s="1"/>
  <c r="F374" i="1"/>
  <c r="G374" i="1"/>
  <c r="H374" i="1"/>
  <c r="F39" i="1" l="1"/>
  <c r="F234" i="1" l="1"/>
  <c r="G234" i="1"/>
  <c r="H234" i="1"/>
  <c r="H372" i="1" l="1"/>
  <c r="G372" i="1"/>
  <c r="F372" i="1"/>
  <c r="H362" i="1"/>
  <c r="H361" i="1" s="1"/>
  <c r="H360" i="1" s="1"/>
  <c r="G362" i="1"/>
  <c r="G361" i="1" s="1"/>
  <c r="G360" i="1" s="1"/>
  <c r="F362" i="1"/>
  <c r="F361" i="1" s="1"/>
  <c r="F360" i="1" s="1"/>
  <c r="H357" i="1"/>
  <c r="H356" i="1" s="1"/>
  <c r="H355" i="1" s="1"/>
  <c r="G357" i="1"/>
  <c r="G356" i="1" s="1"/>
  <c r="G355" i="1" s="1"/>
  <c r="F357" i="1"/>
  <c r="F356" i="1" s="1"/>
  <c r="F355" i="1" s="1"/>
  <c r="H353" i="1"/>
  <c r="H352" i="1" s="1"/>
  <c r="H351" i="1" s="1"/>
  <c r="G353" i="1"/>
  <c r="G352" i="1" s="1"/>
  <c r="G351" i="1" s="1"/>
  <c r="F352" i="1"/>
  <c r="F351" i="1" s="1"/>
  <c r="H348" i="1"/>
  <c r="G348" i="1"/>
  <c r="F348" i="1"/>
  <c r="G327" i="1"/>
  <c r="G324" i="1" s="1"/>
  <c r="G323" i="1" s="1"/>
  <c r="F327" i="1"/>
  <c r="H294" i="1"/>
  <c r="H293" i="1" s="1"/>
  <c r="G294" i="1"/>
  <c r="G293" i="1" s="1"/>
  <c r="F294" i="1"/>
  <c r="F293" i="1" s="1"/>
  <c r="H282" i="1"/>
  <c r="G282" i="1"/>
  <c r="F282" i="1"/>
  <c r="H280" i="1"/>
  <c r="G280" i="1"/>
  <c r="F280" i="1"/>
  <c r="H233" i="1"/>
  <c r="G233" i="1"/>
  <c r="F233" i="1"/>
  <c r="H229" i="1"/>
  <c r="G229" i="1"/>
  <c r="F229" i="1"/>
  <c r="H225" i="1"/>
  <c r="G225" i="1"/>
  <c r="F225" i="1"/>
  <c r="H216" i="1"/>
  <c r="G216" i="1"/>
  <c r="F216" i="1"/>
  <c r="H196" i="1"/>
  <c r="H195" i="1" s="1"/>
  <c r="H194" i="1" s="1"/>
  <c r="G196" i="1"/>
  <c r="G195" i="1" s="1"/>
  <c r="G194" i="1" s="1"/>
  <c r="F194" i="1"/>
  <c r="H187" i="1"/>
  <c r="H186" i="1" s="1"/>
  <c r="H185" i="1" s="1"/>
  <c r="G187" i="1"/>
  <c r="G186" i="1" s="1"/>
  <c r="G185" i="1" s="1"/>
  <c r="F187" i="1"/>
  <c r="F186" i="1" s="1"/>
  <c r="F185" i="1" s="1"/>
  <c r="H180" i="1"/>
  <c r="H179" i="1" s="1"/>
  <c r="H178" i="1" s="1"/>
  <c r="G180" i="1"/>
  <c r="G179" i="1" s="1"/>
  <c r="G178" i="1" s="1"/>
  <c r="F180" i="1"/>
  <c r="F179" i="1" s="1"/>
  <c r="F178" i="1" s="1"/>
  <c r="H171" i="1"/>
  <c r="H170" i="1" s="1"/>
  <c r="G171" i="1"/>
  <c r="G170" i="1" s="1"/>
  <c r="F171" i="1"/>
  <c r="F170" i="1" s="1"/>
  <c r="H168" i="1"/>
  <c r="H167" i="1" s="1"/>
  <c r="G168" i="1"/>
  <c r="G167" i="1" s="1"/>
  <c r="F168" i="1"/>
  <c r="F167" i="1" s="1"/>
  <c r="H165" i="1"/>
  <c r="H164" i="1" s="1"/>
  <c r="G165" i="1"/>
  <c r="G164" i="1" s="1"/>
  <c r="F165" i="1"/>
  <c r="F164" i="1" s="1"/>
  <c r="H161" i="1"/>
  <c r="H160" i="1" s="1"/>
  <c r="H159" i="1" s="1"/>
  <c r="G161" i="1"/>
  <c r="G160" i="1" s="1"/>
  <c r="G159" i="1" s="1"/>
  <c r="F161" i="1"/>
  <c r="F160" i="1" s="1"/>
  <c r="F159" i="1" s="1"/>
  <c r="H148" i="1"/>
  <c r="G148" i="1"/>
  <c r="F149" i="1"/>
  <c r="F148" i="1" s="1"/>
  <c r="H129" i="1"/>
  <c r="G129" i="1"/>
  <c r="F129" i="1"/>
  <c r="H126" i="1"/>
  <c r="H125" i="1" s="1"/>
  <c r="G126" i="1"/>
  <c r="G125" i="1" s="1"/>
  <c r="F126" i="1"/>
  <c r="F125" i="1" s="1"/>
  <c r="H98" i="1"/>
  <c r="H97" i="1" s="1"/>
  <c r="G98" i="1"/>
  <c r="G97" i="1" s="1"/>
  <c r="F98" i="1"/>
  <c r="F97" i="1" s="1"/>
  <c r="H93" i="1"/>
  <c r="H90" i="1" s="1"/>
  <c r="G93" i="1"/>
  <c r="G90" i="1" s="1"/>
  <c r="F93" i="1"/>
  <c r="F90" i="1" s="1"/>
  <c r="H88" i="1"/>
  <c r="H87" i="1" s="1"/>
  <c r="G88" i="1"/>
  <c r="G87" i="1" s="1"/>
  <c r="F88" i="1"/>
  <c r="F87" i="1" s="1"/>
  <c r="H81" i="1"/>
  <c r="G81" i="1"/>
  <c r="H83" i="1"/>
  <c r="G83" i="1"/>
  <c r="F83" i="1"/>
  <c r="F80" i="1" s="1"/>
  <c r="H75" i="1"/>
  <c r="G75" i="1"/>
  <c r="F75" i="1"/>
  <c r="H70" i="1"/>
  <c r="G70" i="1"/>
  <c r="F70" i="1"/>
  <c r="G65" i="1"/>
  <c r="G62" i="1" s="1"/>
  <c r="F65" i="1"/>
  <c r="F62" i="1" s="1"/>
  <c r="H43" i="1"/>
  <c r="H32" i="1" s="1"/>
  <c r="G43" i="1"/>
  <c r="G32" i="1" s="1"/>
  <c r="F43" i="1"/>
  <c r="F32" i="1" s="1"/>
  <c r="H30" i="1"/>
  <c r="H24" i="1" s="1"/>
  <c r="G30" i="1"/>
  <c r="G24" i="1" s="1"/>
  <c r="F30" i="1"/>
  <c r="F24" i="1" s="1"/>
  <c r="F16" i="1"/>
  <c r="F11" i="1" s="1"/>
  <c r="H340" i="1"/>
  <c r="H339" i="1" s="1"/>
  <c r="G340" i="1"/>
  <c r="G339" i="1" s="1"/>
  <c r="H134" i="1"/>
  <c r="H133" i="1" s="1"/>
  <c r="G134" i="1"/>
  <c r="G133" i="1" s="1"/>
  <c r="H65" i="1"/>
  <c r="H62" i="1" s="1"/>
  <c r="F340" i="1"/>
  <c r="F339" i="1" s="1"/>
  <c r="G213" i="1" l="1"/>
  <c r="G212" i="1" s="1"/>
  <c r="H213" i="1"/>
  <c r="H212" i="1" s="1"/>
  <c r="F213" i="1"/>
  <c r="F212" i="1" s="1"/>
  <c r="F232" i="1"/>
  <c r="F231" i="1" s="1"/>
  <c r="H232" i="1"/>
  <c r="H231" i="1" s="1"/>
  <c r="G232" i="1"/>
  <c r="G231" i="1" s="1"/>
  <c r="F134" i="1"/>
  <c r="F133" i="1" s="1"/>
  <c r="F132" i="1" s="1"/>
  <c r="G132" i="1"/>
  <c r="H132" i="1"/>
  <c r="G279" i="1"/>
  <c r="G278" i="1" s="1"/>
  <c r="G277" i="1" s="1"/>
  <c r="F279" i="1"/>
  <c r="F278" i="1" s="1"/>
  <c r="F277" i="1" s="1"/>
  <c r="H279" i="1"/>
  <c r="H278" i="1" s="1"/>
  <c r="H277" i="1" s="1"/>
  <c r="G10" i="1"/>
  <c r="H10" i="1"/>
  <c r="H300" i="1"/>
  <c r="F300" i="1"/>
  <c r="G300" i="1"/>
  <c r="F322" i="1"/>
  <c r="F321" i="1" s="1"/>
  <c r="F324" i="1"/>
  <c r="F323" i="1" s="1"/>
  <c r="F10" i="1"/>
  <c r="F79" i="1"/>
  <c r="G322" i="1"/>
  <c r="G321" i="1" s="1"/>
  <c r="H322" i="1"/>
  <c r="H321" i="1" s="1"/>
  <c r="H199" i="1"/>
  <c r="G80" i="1"/>
  <c r="G79" i="1" s="1"/>
  <c r="F199" i="1"/>
  <c r="H80" i="1"/>
  <c r="H79" i="1" s="1"/>
  <c r="H329" i="1"/>
  <c r="G199" i="1"/>
  <c r="F329" i="1"/>
  <c r="G329" i="1"/>
  <c r="F61" i="1"/>
  <c r="G124" i="1"/>
  <c r="H61" i="1"/>
  <c r="G61" i="1"/>
  <c r="F124" i="1"/>
  <c r="H124" i="1"/>
  <c r="G69" i="1"/>
  <c r="F69" i="1"/>
  <c r="H69" i="1"/>
  <c r="F163" i="1"/>
  <c r="F158" i="1" s="1"/>
  <c r="H163" i="1"/>
  <c r="H158" i="1" s="1"/>
  <c r="F343" i="1"/>
  <c r="F342" i="1" s="1"/>
  <c r="H350" i="1"/>
  <c r="G163" i="1"/>
  <c r="G158" i="1" s="1"/>
  <c r="G371" i="1"/>
  <c r="G350" i="1"/>
  <c r="F350" i="1"/>
  <c r="F371" i="1"/>
  <c r="H371" i="1"/>
  <c r="G343" i="1"/>
  <c r="G342" i="1" s="1"/>
  <c r="H343" i="1"/>
  <c r="H342" i="1" s="1"/>
  <c r="G177" i="1" l="1"/>
  <c r="H177" i="1"/>
  <c r="F177" i="1"/>
  <c r="H299" i="1"/>
  <c r="G299" i="1"/>
  <c r="H9" i="1"/>
  <c r="G9" i="1"/>
  <c r="F9" i="1"/>
  <c r="F370" i="1"/>
  <c r="F365" i="1" s="1"/>
  <c r="H370" i="1"/>
  <c r="H365" i="1" s="1"/>
  <c r="G370" i="1"/>
  <c r="G365" i="1" s="1"/>
  <c r="G78" i="1"/>
  <c r="F299" i="1"/>
  <c r="F78" i="1"/>
  <c r="H78" i="1"/>
  <c r="F8" i="1" l="1"/>
  <c r="F377" i="1" s="1"/>
  <c r="H8" i="1"/>
  <c r="H377" i="1" s="1"/>
  <c r="G8" i="1"/>
  <c r="G377" i="1" s="1"/>
</calcChain>
</file>

<file path=xl/sharedStrings.xml><?xml version="1.0" encoding="utf-8"?>
<sst xmlns="http://schemas.openxmlformats.org/spreadsheetml/2006/main" count="1186" uniqueCount="494">
  <si>
    <t>КЦСР</t>
  </si>
  <si>
    <t>КВР</t>
  </si>
  <si>
    <t>ППП</t>
  </si>
  <si>
    <t>РП</t>
  </si>
  <si>
    <t>Наименование</t>
  </si>
  <si>
    <t>4</t>
  </si>
  <si>
    <t>6</t>
  </si>
  <si>
    <t>МУНИЦИПАЛЬНЫЕ ПРОГРАММЫ</t>
  </si>
  <si>
    <t>0100000000</t>
  </si>
  <si>
    <t>0110000000</t>
  </si>
  <si>
    <t>Подпрограмма "Модернизация дошкольного и общего образования как института социального развития"</t>
  </si>
  <si>
    <t>0110100000</t>
  </si>
  <si>
    <t>011012001Г</t>
  </si>
  <si>
    <t>600</t>
  </si>
  <si>
    <t>675</t>
  </si>
  <si>
    <t>0701</t>
  </si>
  <si>
    <t>Предоставление субсидий бюджетным, автономным учреждениям и иным некоммерческим организациям</t>
  </si>
  <si>
    <t>300</t>
  </si>
  <si>
    <t>Социальное обеспечение и иные выплаты населению</t>
  </si>
  <si>
    <t>0110400000</t>
  </si>
  <si>
    <t>011042002Г</t>
  </si>
  <si>
    <t>0702</t>
  </si>
  <si>
    <t>601</t>
  </si>
  <si>
    <t>0110500000</t>
  </si>
  <si>
    <t>Предоставление услуг казенным учреждением муниципальным учреждениям образования Старицкого района</t>
  </si>
  <si>
    <t>0709</t>
  </si>
  <si>
    <t>Иные бюджетные ассигнования</t>
  </si>
  <si>
    <t>01105S025Г</t>
  </si>
  <si>
    <t>Организация отдыха детей в каникулярное время</t>
  </si>
  <si>
    <t>0120000000</t>
  </si>
  <si>
    <t>0120100000</t>
  </si>
  <si>
    <t>012012001Г</t>
  </si>
  <si>
    <t>Предоставления общедоступного и бесплатного образования муниципальными бюджетными образовательными учреждениями дополнительного образования детей</t>
  </si>
  <si>
    <t>0190000000</t>
  </si>
  <si>
    <t>Обеспечивающая подпрограмма</t>
  </si>
  <si>
    <t>0190100000</t>
  </si>
  <si>
    <t>019012001С</t>
  </si>
  <si>
    <t>Расходы по центральному аппарату исполнительных органов местного самоуправления Старицкого района Тверской области</t>
  </si>
  <si>
    <t>Расходы на выплаты персоналу в целях обеспечения выполнения функций государственными (муниципальными) органами, казёнными учреждениями, органами управления государственными внебюджетными фондами</t>
  </si>
  <si>
    <t>019002002Д</t>
  </si>
  <si>
    <t>0200000000</t>
  </si>
  <si>
    <t>0210000000</t>
  </si>
  <si>
    <t>Подпрограмма "Сохранение и развитие культурного потенциала Старицкого района"</t>
  </si>
  <si>
    <t>0210100000</t>
  </si>
  <si>
    <t>Задача "Сохранение и развитие библиотечного дела"</t>
  </si>
  <si>
    <t>021012001Г</t>
  </si>
  <si>
    <t xml:space="preserve">Библиотечное обслуживание населения муниципальными бюджетными учреждениями культуры </t>
  </si>
  <si>
    <t>656</t>
  </si>
  <si>
    <t>0801</t>
  </si>
  <si>
    <t>021012002Г</t>
  </si>
  <si>
    <t>Приобретение материальных запасов для подготовки муниципальных учреждений культуры к отопительному сезону</t>
  </si>
  <si>
    <t>0210200000</t>
  </si>
  <si>
    <t>Задача "Улучшение условий для организации досуга населения и обеспечение жителей услугами культурно-досуговых учреждений"</t>
  </si>
  <si>
    <t>0210300000</t>
  </si>
  <si>
    <t>Задача "Сохранение и развитие дополнительного образования в сфере культуры"</t>
  </si>
  <si>
    <t>021032003Г</t>
  </si>
  <si>
    <t>Предоставление дополнительного образования в области культуры</t>
  </si>
  <si>
    <t>0210400000</t>
  </si>
  <si>
    <t>Задача "Укрепление и развитие кадрового потенциала"</t>
  </si>
  <si>
    <t>021042004Г</t>
  </si>
  <si>
    <t>Проведение конкурса профессионального мастерства среди работников учреждений культуры Старицкого района</t>
  </si>
  <si>
    <t>0290000000</t>
  </si>
  <si>
    <t>0290100000</t>
  </si>
  <si>
    <t>029012001С</t>
  </si>
  <si>
    <t>100</t>
  </si>
  <si>
    <t>0804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</si>
  <si>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</si>
  <si>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200</t>
  </si>
  <si>
    <t>029002002Д</t>
  </si>
  <si>
    <t>0300000000</t>
  </si>
  <si>
    <t>0310000000</t>
  </si>
  <si>
    <t>Подпрограмма «Массовая физкультурно-оздоровительная    и спортивная работа»</t>
  </si>
  <si>
    <t>0310100000</t>
  </si>
  <si>
    <t>Задача   «Развитие массового спорта и физкультурно-оздоровительного движения среди всех возрастных групп и категорий  населения Старицкого района, включая лиц с ограниченными возможностями»</t>
  </si>
  <si>
    <t>031012002Б</t>
  </si>
  <si>
    <t>1101</t>
  </si>
  <si>
    <t>0320000000</t>
  </si>
  <si>
    <t xml:space="preserve">Подпрограмма «Развитие детско-юношеского спорта в системе УДОД.   Подготовка спортивного резерва, развитие спорта высших достижений» </t>
  </si>
  <si>
    <t>0320100000</t>
  </si>
  <si>
    <t>Задача  «Развитие детско-юношеского спорта в системе учреждений дополнительного образования  детей в  МБУ ДО "СТАРИЦКАЯ  ДЮСШ"</t>
  </si>
  <si>
    <t>032012001Г</t>
  </si>
  <si>
    <t>Предоставление субсидий  бюджетным, автономным учреждениям и иным некоммерческим организациям</t>
  </si>
  <si>
    <t>0400000000</t>
  </si>
  <si>
    <t>0410000000</t>
  </si>
  <si>
    <t>Подпрограмма «Патриотическое   воспитание молодых  граждан Старицкого района»</t>
  </si>
  <si>
    <t>0410100000</t>
  </si>
  <si>
    <t>Задача «Содействие развитию гражданско-патриотического и  духовно- нравственного воспитания молодежи»</t>
  </si>
  <si>
    <t>041012001Б</t>
  </si>
  <si>
    <t>Проведение мероприятий,  направленных на формирование позитивного отношения молодежи к военной службе и направленных на духовно-нравственное и патриотическое воспитание молодежи</t>
  </si>
  <si>
    <t>0707</t>
  </si>
  <si>
    <t>0420000000</t>
  </si>
  <si>
    <t xml:space="preserve">Подпрограмма  «Создание   условий  для вовлечения молодежи в  общественно-политическую,  социально-экономическую  и культурную жизнь общества» </t>
  </si>
  <si>
    <t>0420100000</t>
  </si>
  <si>
    <t>Задача «Развитие культурно-досугового, художественного творчества молодежи и поддержка детских и молодежных общественных объединений»</t>
  </si>
  <si>
    <t>042012001Б</t>
  </si>
  <si>
    <t>Подготовка и проведение районных и участие в областных молодежных творческих мероприятиях</t>
  </si>
  <si>
    <t>0420300000</t>
  </si>
  <si>
    <t xml:space="preserve">Задача «Формирование условий для гражданского становления и формирования здорового образа жизни» </t>
  </si>
  <si>
    <t>042032002Б</t>
  </si>
  <si>
    <t>Организация и проведение районных и участие в областных мероприятиях, направленных на формирование гражданского становления и здорового образа жизни молодого поколения</t>
  </si>
  <si>
    <t>0420400000</t>
  </si>
  <si>
    <t>Задача «Укрепление правовой,   организационной, информационной и  материально-технической базы для обеспечения проведений мероприятий  молодежной направленности»</t>
  </si>
  <si>
    <t>042042003Б</t>
  </si>
  <si>
    <t xml:space="preserve">Организация информационного, методического, правового  и  материально-технического   обеспечения проведения мероприятий молодёжной направленности </t>
  </si>
  <si>
    <t>0500000000</t>
  </si>
  <si>
    <t>0510000000</t>
  </si>
  <si>
    <t>0510100000</t>
  </si>
  <si>
    <t xml:space="preserve">Задача "Сокращение детского дорожно-транспортного травматизма и формирование профилактических мероприятий среди детей"
 </t>
  </si>
  <si>
    <t>0520000000</t>
  </si>
  <si>
    <t>Подпрограмма "Комплексные меры противодействия злоупотреблению наркотическими средствами, психотропными веществами и их незаконному обороту на территории Старицкого района Тверской области"</t>
  </si>
  <si>
    <t>0520400000</t>
  </si>
  <si>
    <t>Задача "Формирование у молодежи ценностного отношения к здоровью и  противодействию вредным привычкам"</t>
  </si>
  <si>
    <t>052042001Б</t>
  </si>
  <si>
    <t>Изготовление и распространение тематической информационной и методической литературы</t>
  </si>
  <si>
    <t>0314</t>
  </si>
  <si>
    <t>0104</t>
  </si>
  <si>
    <t>0540000000</t>
  </si>
  <si>
    <t>Подпрограмма "Защита населения и территорий Старицкого района от чрезвычайных ситуаций природного и техногенного характера"</t>
  </si>
  <si>
    <t>0540200000</t>
  </si>
  <si>
    <t>Задача "Взаимодействие с гражданским обществом"</t>
  </si>
  <si>
    <t>Содержание единой дежурно-диспетчерской службы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</si>
  <si>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</si>
  <si>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0550000000</t>
  </si>
  <si>
    <t>0550100000</t>
  </si>
  <si>
    <t>0560000000</t>
  </si>
  <si>
    <t>0560100000</t>
  </si>
  <si>
    <t>Задача " Повышение противопожарной защиты объектов с массовым пребыванием людей"</t>
  </si>
  <si>
    <t>Обслуживание систем пожарной сигнализации в  административном здании администрации Старицкого района</t>
  </si>
  <si>
    <t>056012003Г</t>
  </si>
  <si>
    <t>056012004Г</t>
  </si>
  <si>
    <t>056012006Г</t>
  </si>
  <si>
    <t>0600000000</t>
  </si>
  <si>
    <t>0620000000</t>
  </si>
  <si>
    <t>Подпрограмма  "Укрепление позиций малого и среднего  предпринимательства на территории Старицкого района"</t>
  </si>
  <si>
    <t>0620100000</t>
  </si>
  <si>
    <t>0640000000</t>
  </si>
  <si>
    <t>0640100000</t>
  </si>
  <si>
    <t>064012001Б</t>
  </si>
  <si>
    <t>0409</t>
  </si>
  <si>
    <t>0640200000</t>
  </si>
  <si>
    <t>Задача "Развитие транспортного обслуживания населения Старицкого района"</t>
  </si>
  <si>
    <t>800</t>
  </si>
  <si>
    <t>0408</t>
  </si>
  <si>
    <t>0700000000</t>
  </si>
  <si>
    <t>0710000000</t>
  </si>
  <si>
    <t>0710300000</t>
  </si>
  <si>
    <t>Задача "Повышение эффективности использования земельных ресурсов"</t>
  </si>
  <si>
    <t>071032001Б</t>
  </si>
  <si>
    <t>Межевание земельных участков</t>
  </si>
  <si>
    <t>619</t>
  </si>
  <si>
    <t>0412</t>
  </si>
  <si>
    <t>071032002Б</t>
  </si>
  <si>
    <t>Оценка муниципального имущества</t>
  </si>
  <si>
    <t>0113</t>
  </si>
  <si>
    <t>071032003Б</t>
  </si>
  <si>
    <t>Размещение информации о проводимых торгах в сфере земельно-имущественных отношений в печатных средствах массовой информации</t>
  </si>
  <si>
    <t>0710400000</t>
  </si>
  <si>
    <t>Задача "Содержание жилых и нежилых помещений, находящихся в собственности МО "Старицкий район" Тверской области"</t>
  </si>
  <si>
    <t>071042004Б</t>
  </si>
  <si>
    <t>Организация проведения капитального ремонта общедомового имущества в многоквартирных домах</t>
  </si>
  <si>
    <t>0790000000</t>
  </si>
  <si>
    <t>0790100000</t>
  </si>
  <si>
    <t>079012001С</t>
  </si>
  <si>
    <t>0800000000</t>
  </si>
  <si>
    <t>0810000000</t>
  </si>
  <si>
    <t>Подпрограмма "Эффективное выполнение Администрацией Старицкого района муниципальных функций и государственных полномочий"</t>
  </si>
  <si>
    <t>0810200000</t>
  </si>
  <si>
    <t xml:space="preserve">Задача «Обеспечение эффективного выполнения Администрацией Старицкого района Тверской области возложенных муниципальных функций и государственных полномочий» </t>
  </si>
  <si>
    <t>Расходы на выплаты персоналу в целях обеспечения выполнения функций государственными (муниципальными) органами, казёнными учреждениями, органами управления  и государственными внебюджетными фондами</t>
  </si>
  <si>
    <t>Расходы на осуществление отдельных полномочий поселений согласно заключенных соглашений</t>
  </si>
  <si>
    <t>0820000000</t>
  </si>
  <si>
    <t>Подпрограмма " Обеспечение информационной открытости Администрации Старицкого района Тверской области и поддержка общественного сектора"</t>
  </si>
  <si>
    <t>0820100000</t>
  </si>
  <si>
    <t>Задача "Обеспечение  информационной открытости Администрации Старицкого района Тверской области"</t>
  </si>
  <si>
    <t>Субсидии на поддержку редакций районных газет</t>
  </si>
  <si>
    <t>1204</t>
  </si>
  <si>
    <t>0830000000</t>
  </si>
  <si>
    <t>Подпрограмма "Социальная поддержка населения и организация социально-значимых мероприятий на территории Старицкого района"</t>
  </si>
  <si>
    <t>0830100000</t>
  </si>
  <si>
    <t>Задача «Своевременное предоставление мер социальной поддержки и социальных гарантий, отдельным категориям граждан»</t>
  </si>
  <si>
    <t>1003</t>
  </si>
  <si>
    <t>083012001Э</t>
  </si>
  <si>
    <t>Выплата пенсий за выслугу лет лицам, ранее находящихся на муниципальной службе и замещающих муниципальные должности Старицкого района</t>
  </si>
  <si>
    <t>1001</t>
  </si>
  <si>
    <t>0830200000</t>
  </si>
  <si>
    <t>Задача «Организация социально-культурных мероприятий, социально-значимых акций, посвящённых знаменательным и памятным датам»</t>
  </si>
  <si>
    <t>083022001Б</t>
  </si>
  <si>
    <t>Организация социально-значимых мероприятий, акций на территории Старицкого района</t>
  </si>
  <si>
    <t>0890000000</t>
  </si>
  <si>
    <t>0890100000</t>
  </si>
  <si>
    <t>089012001С</t>
  </si>
  <si>
    <t>0900000000</t>
  </si>
  <si>
    <t>0910000000</t>
  </si>
  <si>
    <t>Подпрограмма "Обеспечение сбалансированности и устойчивости консолидированного бюджета Старицкого района Тверской области"</t>
  </si>
  <si>
    <t>0910500000</t>
  </si>
  <si>
    <t>Задача  "Создание условий для обеспечения финансовой устойчивости бюджетов муниципальных образований Старицкого района Тверской области"</t>
  </si>
  <si>
    <t>091052071М</t>
  </si>
  <si>
    <t>Принятие мер по точечной балансировке бюджетов поселений Старицкого района через механизм предоставления иных межбюджетных трансфертов в целях обеспечения сбалансированности местных бюджетов</t>
  </si>
  <si>
    <t>500</t>
  </si>
  <si>
    <t>692</t>
  </si>
  <si>
    <t>1403</t>
  </si>
  <si>
    <t>Межбюджетные трансферты</t>
  </si>
  <si>
    <t>0920000000</t>
  </si>
  <si>
    <t>Подпрограмма "Совершенствование организации и осуществления бюджетного процесса в Старицком районе Тверской области"</t>
  </si>
  <si>
    <t>0920100000</t>
  </si>
  <si>
    <t>Задача "Нормативно-методическое обеспечение и организация бюджетного процесса в Старицком районе Тверской области"</t>
  </si>
  <si>
    <t>0106</t>
  </si>
  <si>
    <t>0990000000</t>
  </si>
  <si>
    <t>0990100000</t>
  </si>
  <si>
    <t>099012001С</t>
  </si>
  <si>
    <t>9900000000</t>
  </si>
  <si>
    <t xml:space="preserve">Расходы не включенные в муниципальные программы </t>
  </si>
  <si>
    <t>Резервный фонд администрации Старицкого района Тверской области</t>
  </si>
  <si>
    <t>0111</t>
  </si>
  <si>
    <t>Расходы на обеспечение деятельности представительного органа местного самоуправления Старицкого района, органов местного самоуправления Старицкого района Тверской области</t>
  </si>
  <si>
    <t>999002010Ц</t>
  </si>
  <si>
    <t xml:space="preserve">Собрание депутатов Старицкого района </t>
  </si>
  <si>
    <t>602</t>
  </si>
  <si>
    <t>0103</t>
  </si>
  <si>
    <t>Закупка товаров, работ и услуг для обеспечения государственных (муниципальных) нужд</t>
  </si>
  <si>
    <t>999002020Ц</t>
  </si>
  <si>
    <t>Контрольно-счётная палата Старицкого района</t>
  </si>
  <si>
    <t>Всего расходов</t>
  </si>
  <si>
    <t>051012001В</t>
  </si>
  <si>
    <t>Создание условий для предоставления общедоступного и бесплатного образования муниципальными бюджетными образовательными учреждениями дошкольного образования</t>
  </si>
  <si>
    <t>011052023Д</t>
  </si>
  <si>
    <t>Проведение мероприятий направленных на профилактику детского дорожно-транспортного травматизма "Безопасное колесо" в муниципальных учреждениях дополнительного образования Старицкого района</t>
  </si>
  <si>
    <t>054022023Д</t>
  </si>
  <si>
    <t>056012001С</t>
  </si>
  <si>
    <t>0501</t>
  </si>
  <si>
    <t>7</t>
  </si>
  <si>
    <t>8</t>
  </si>
  <si>
    <t>плановый период</t>
  </si>
  <si>
    <t>0703</t>
  </si>
  <si>
    <t>9990000000</t>
  </si>
  <si>
    <t>0220000000</t>
  </si>
  <si>
    <t>Подпрограмма "Создание условий для повышения качества услуг, предоставляемых муниципальными учреждениями культуры"</t>
  </si>
  <si>
    <t>0220100000</t>
  </si>
  <si>
    <t>Задача "Укрепление и модернизация материально-технической базы муниципальных учреждений культуры Старицкого района"</t>
  </si>
  <si>
    <t>071042005Б</t>
  </si>
  <si>
    <t>Организация содержания  муниципального жилого и нежилого фонда</t>
  </si>
  <si>
    <t>Создание условий для предоставления общедоступного и бесплатного образования муниципальными бюджетными образовательными учреждениями общего, среднего, вечернего образования</t>
  </si>
  <si>
    <t>Обеспечение деятельности централизованных бухгалтерий органов местного самоуправления Старицкого района</t>
  </si>
  <si>
    <t>Обеспечение деятельности централизованных бухгалтерий исполнительных органов местного самоуправления Старицкого района</t>
  </si>
  <si>
    <t>тыс. руб.</t>
  </si>
  <si>
    <t>011042003Г</t>
  </si>
  <si>
    <t>Подпрограмма "Модернизация дополнительного образования"</t>
  </si>
  <si>
    <t>0430000000</t>
  </si>
  <si>
    <t>Подпрограмма "Улучшение жилищных условий молодых семей Старицкого района"</t>
  </si>
  <si>
    <t>Задача "Содействие в решении жилищных проблем молодых семей"</t>
  </si>
  <si>
    <t>0430100000</t>
  </si>
  <si>
    <t xml:space="preserve">Повышение заработной платы работникам муниципальных учреждений культуры Старицкого района Тверской области, в целях софинансирования за счет средств районного бюджета </t>
  </si>
  <si>
    <t>01104S0440</t>
  </si>
  <si>
    <t>02201L4670</t>
  </si>
  <si>
    <t>0502</t>
  </si>
  <si>
    <t>Подпрограмма"Повышение надежности и эффективности функционирования объектов коммунального хозяйства Старицкого района"</t>
  </si>
  <si>
    <t>Задача " Обеспечение надежности функционирования объектов коммунальной инфраструктуры"</t>
  </si>
  <si>
    <t>08201S0320</t>
  </si>
  <si>
    <t>06402S0300</t>
  </si>
  <si>
    <t>01103S024Г</t>
  </si>
  <si>
    <t>0110300000</t>
  </si>
  <si>
    <t>Расходы на осуществление отдельных полномочий поселений в части составления проекта бюджета, исполнения бюджета, составления отчета об исполнении бюджета поселения согласно заключенных соглашений</t>
  </si>
  <si>
    <t>Обеспечение деятельности главного администратора (администратора) программы</t>
  </si>
  <si>
    <t>02103S069Г</t>
  </si>
  <si>
    <t xml:space="preserve">Повышение заработной платыпедагогическим работникам муниципальных организаций дополнительного образования, в целях софинансирования за счет средств районного бюджета </t>
  </si>
  <si>
    <t>011042002В</t>
  </si>
  <si>
    <t>Проведение капитального ремонта зданий и помещений муниципальных учреждений общего и среднего образования Старицкого района</t>
  </si>
  <si>
    <t>Повышение заработной платы педагогическим работникам муниципальных организаций дополнительного образования, в целях софинансирования за счет средств районного бюджета</t>
  </si>
  <si>
    <t>01201S069Г</t>
  </si>
  <si>
    <t>03201S069Г</t>
  </si>
  <si>
    <t>Расходы на повышение заработной платы педагогическим работникам муниципальных организаций дополнительного образования</t>
  </si>
  <si>
    <t>02101S068Г</t>
  </si>
  <si>
    <t>1102</t>
  </si>
  <si>
    <t>0320110690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</si>
  <si>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</si>
  <si>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04301L4970</t>
  </si>
  <si>
    <t>Расходы на реализацию мероприятий по обеспечению жильем молодых семей</t>
  </si>
  <si>
    <t>Задача "Обеспечение равного доступа к качественному образованию"</t>
  </si>
  <si>
    <t>Задача  "Обеспечение условий для достижения школьниками Старицкого района новых образовательных результатов"</t>
  </si>
  <si>
    <t>Задача "Обеспечение комплексной деятельности по сохранению и укреплению здоровья школьников, формированию основ здорового образа жизни, создание современной системы оценки индивидуальных образовательных достижений обучающихся"</t>
  </si>
  <si>
    <t>Задача"Создание условий для реализации основной образовательной программы дошкольного образования"</t>
  </si>
  <si>
    <t>Задача "Обеспечение условий для развития творческих способностей детей и взрослых в системе дополнительного образования"</t>
  </si>
  <si>
    <t>0820110320</t>
  </si>
  <si>
    <t>Расходы на поддержку редакций районных и городских газет</t>
  </si>
  <si>
    <t>Развитие и модернизация материально-технической базы учреждений культуры Старицкого района</t>
  </si>
  <si>
    <t>022012002В</t>
  </si>
  <si>
    <t xml:space="preserve">Организация транспортного обслуживания населения на  муниципальных маршрутах регулярных перевозок по регулируемым тарифам </t>
  </si>
  <si>
    <t>Проведение капитального ремонта объектов теплоэнергетических комплексов МО "Старицкий район"</t>
  </si>
  <si>
    <t>01105S108Г</t>
  </si>
  <si>
    <t>Организация участия детей и подростков в социально значимых региональных проектах</t>
  </si>
  <si>
    <t>062012001П</t>
  </si>
  <si>
    <t>Организация и проведение семинаров, круглых столов, координационных советов по актуальным вопросам предпринимательства</t>
  </si>
  <si>
    <t>9940000000</t>
  </si>
  <si>
    <t>Мероприятия, не включенные в муниципальные программы</t>
  </si>
  <si>
    <t>021024083Ю</t>
  </si>
  <si>
    <t>Расходы на осуществление полномочий поселения по созданию условий для организации досуга и обеспечения жителей поселения услугами организации культуры, за исключением расходов на пожарную безопасность и антитеррористическую защищенность объектов культуры</t>
  </si>
  <si>
    <t>Расходы на поддержку отрасли культуры (в части оказания государственной поддержки лучшим сельским учреждениям культуры)</t>
  </si>
  <si>
    <t>055012007Г</t>
  </si>
  <si>
    <t>Проведение организационно-технических мероприятий по обеспечению пожарной безопасности в муниципальных учреждениях культуры</t>
  </si>
  <si>
    <t>056014084Ю</t>
  </si>
  <si>
    <t>Расходы на осуществление полномочий поселений по созданию условий для организации досуга и обеспечения жителей поселений услугами организации культуры, в части проведения организационно-технических мероприятий по обеспечению пожарной безопасности</t>
  </si>
  <si>
    <t>055014085Ю</t>
  </si>
  <si>
    <t>Расходы на осуществление полномочий поселений по созданию условий для организации досуга и обеспечения жителей поселений услугами организации культуры, в части проведения организационных мероприятий по охране объектов муниципальных учреждений культуры в целях антитеррористической защищенности</t>
  </si>
  <si>
    <t>081024082Ю</t>
  </si>
  <si>
    <t>Глава муниципального образования</t>
  </si>
  <si>
    <t>089012003С</t>
  </si>
  <si>
    <t>0102</t>
  </si>
  <si>
    <t>Задача   «Реализация федерального проекта "Спорт - норма жизни" национального проекта "Демография"»</t>
  </si>
  <si>
    <t>031Р500000</t>
  </si>
  <si>
    <t>031Р5S0400</t>
  </si>
  <si>
    <t>051R300000</t>
  </si>
  <si>
    <t>051R32002Б</t>
  </si>
  <si>
    <t>Проведение мероприятий, направленных на совершенствование нормативно-правового, организационно-методического и информационного сопровождения деятельности в области безопасности дорожного движения</t>
  </si>
  <si>
    <t>055012005Г</t>
  </si>
  <si>
    <t>Проведение капитального ремонта зданий и помещений муниципальных  учреждений дошкольного образования Старицкого района</t>
  </si>
  <si>
    <t>Проведение организационных мероприятий по охране объектов муниципальных учреждений образования в целях антитеррористической защищенности</t>
  </si>
  <si>
    <t>055012006Г</t>
  </si>
  <si>
    <t>Проведение организационно-технических мероприятий по обеспечению пожарной безопасности в муниципальных учреждениях образования</t>
  </si>
  <si>
    <t>Проведение организационных мероприятий по охране объектов муниципальных учреждений физической культуры и спорта в целях антитеррористической защищенности</t>
  </si>
  <si>
    <t>064R300000</t>
  </si>
  <si>
    <t>064R3S1090</t>
  </si>
  <si>
    <t>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</si>
  <si>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Проведение организационно-технических мероприятий по обеспечению пожарной безопасности в муниципальных учреждениях физической культуры и спорта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</si>
  <si>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</si>
  <si>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0110110740</t>
  </si>
  <si>
    <t>Расходы на организацию отдыха детей в каникулярное время</t>
  </si>
  <si>
    <t>0110310240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</si>
  <si>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</si>
  <si>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0110410750</t>
  </si>
  <si>
    <t>Расходы на организацию участия детей и подростков в социально значимых региональных проектах</t>
  </si>
  <si>
    <t>0110510250</t>
  </si>
  <si>
    <t>0110511080</t>
  </si>
  <si>
    <t>Подпрограмма "Профилактика безнадзорности и правонарушений несовершеннолетних на территории Старицкого района Тверской области"</t>
  </si>
  <si>
    <t>Задача "Снижение уровня подростковой преступности на территории Старицкого района"</t>
  </si>
  <si>
    <t>0530000000</t>
  </si>
  <si>
    <t>0530100000</t>
  </si>
  <si>
    <t>0530110510</t>
  </si>
  <si>
    <t>Задача "Обеспечение высокого качества услуг дошкольного образования, создание современной системы оценки интегративных качеств воспитанников"</t>
  </si>
  <si>
    <t>1004</t>
  </si>
  <si>
    <t>0110210500</t>
  </si>
  <si>
    <t>0110200000</t>
  </si>
  <si>
    <t>0830110560</t>
  </si>
  <si>
    <t>0640210300</t>
  </si>
  <si>
    <t xml:space="preserve">0408 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</si>
  <si>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</si>
  <si>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064R311090</t>
  </si>
  <si>
    <t>Расходы на 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</si>
  <si>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06404S1020</t>
  </si>
  <si>
    <t>Ремонт дворовых территорий многоквартирных домоы, проездов к дворовым территориям многоквартирных домов</t>
  </si>
  <si>
    <t>0640411020</t>
  </si>
  <si>
    <t>Расходы на ремонт дворовых территорий многоквартирных домов, проездов к дворовым территориям многоквартирных домов населенных пунктов</t>
  </si>
  <si>
    <t>0640400000</t>
  </si>
  <si>
    <t>Задача "Приведение в нормативное состояние дворовых территорий многоквартирных домов, проездов к дворовым территориям многоквартирных домов населенных пунктов Старицкого района"</t>
  </si>
  <si>
    <t>06401S1050</t>
  </si>
  <si>
    <t>Капитальный ремонт и ремонт улично-дорожной сети местного значения</t>
  </si>
  <si>
    <t>0640111050</t>
  </si>
  <si>
    <t>Расходы на капитальный ремонт и ремонт  улично-дорожной сети муниципальных образований Тверской области</t>
  </si>
  <si>
    <t>Ремонт объектов теплоснабжения</t>
  </si>
  <si>
    <t>0503</t>
  </si>
  <si>
    <t>0830110820</t>
  </si>
  <si>
    <t>400</t>
  </si>
  <si>
    <t>Капитальные вложения в объекты государственной (муниципальной) собственности</t>
  </si>
  <si>
    <t>08301R0820</t>
  </si>
  <si>
    <t>Задача "Поддержка муниципальных учреждений культуры Старицкого района Тверской области за счет средств областного бюджета Тверской области"</t>
  </si>
  <si>
    <t>Расходы на повышение заработной платы работникам муниципальных учреждений культуры Тверской области</t>
  </si>
  <si>
    <t>Задача "Поддержка муниципальных учреждений культуры Старицкого района Тверской области, находящихся на территории сельских поселений"</t>
  </si>
  <si>
    <t>Иные межбюджетные трансферты на повышение заработной платы работникам муниципальных учреждений культуры Тверской области</t>
  </si>
  <si>
    <t>0210500000</t>
  </si>
  <si>
    <t>0210510680</t>
  </si>
  <si>
    <t>0210600000</t>
  </si>
  <si>
    <t>0210610680</t>
  </si>
  <si>
    <t>0810251200</t>
  </si>
  <si>
    <t>0105</t>
  </si>
  <si>
    <t>0304</t>
  </si>
  <si>
    <t>0810210540</t>
  </si>
  <si>
    <t>0810254690</t>
  </si>
  <si>
    <t>0210310690</t>
  </si>
  <si>
    <t>Подпрограмма "Профилактика терроризма и экстремизма, а также минимизация и (или) ликвидация последствий проявления терроризма и экстремизма на территории муниципального образования "Старицкий район"</t>
  </si>
  <si>
    <t>Задача "Усиление антитеррористической защищенности объектов с массовым пребыванием людей в Старицком районе"</t>
  </si>
  <si>
    <t>Проведение организационных мероприятий по охране объектов муниципальных учреждений культуры в целях антитеррористической защищенности</t>
  </si>
  <si>
    <t>Подпрограмма "Повышение пожарной безопасности в Старицком районе"</t>
  </si>
  <si>
    <t>Задача "Реализация федерального проекта "Безопасность дорожного движения" в рамках национального проекта "Безопасные и качественные автомобильные дороги"</t>
  </si>
  <si>
    <t xml:space="preserve">Задача "Реализация федерального проекта "Безопасность дорожного движения"  в рамках национального проекта "Безопасные и качественные автомобильные дороги"
 </t>
  </si>
  <si>
    <t>0810259302</t>
  </si>
  <si>
    <t xml:space="preserve">Задача «Обеспечение кадровым потенциалом учреждений социальной сферы Старицкого района» </t>
  </si>
  <si>
    <t>Социальная поддержка медицинских работников государственных учреждений здравоохранения Тверской области, расположенных на территории Старицкого района</t>
  </si>
  <si>
    <t>0810300000</t>
  </si>
  <si>
    <t>081032003Э</t>
  </si>
  <si>
    <t>Иные межбюджетные трансферты</t>
  </si>
  <si>
    <t>032012002Г</t>
  </si>
  <si>
    <t>Обеспечение спортивной подготовки и резерва для сборных команд области и России по видам спорта</t>
  </si>
  <si>
    <t>1103</t>
  </si>
  <si>
    <t>011012001В</t>
  </si>
  <si>
    <t>Приобретение материальных запасов для подготовки муниципальных учреждений общего и среднего образования  Старицкого района к отопительному сезону</t>
  </si>
  <si>
    <t>Расходы на проведение Всероссийской переписи населения 2020 года</t>
  </si>
  <si>
    <t>9920000000</t>
  </si>
  <si>
    <t>Резервные фонды</t>
  </si>
  <si>
    <t>Расходы на 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</si>
  <si>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Расходы на осуществление отдельных государственных полномочий Тверской области по предоставлению компенсации части родительской платы за присмотр и уход за ребенком в муниципальных образовательных организациях и иных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</si>
  <si>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 xml:space="preserve"> Расходы на осуществление государственных полномояий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 за счет средств  областного бюджета Тверской области</t>
  </si>
  <si>
    <t>Расходы на осуществление государственных полномояий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</t>
  </si>
  <si>
    <t>Расходы на создание условий для предоставления транспортных услуг населению и организации транспортного обслуживания населения  в границ муниципального образования в части обеспечения подвоза учащихся, проживающих в сельской местности, к месту обучения и обратно</t>
  </si>
  <si>
    <t>Создание условий для предоставления транспортных услуг населению и организации транспортного обслуживания населения  в границ муниципального образования в части обеспечения подвоза учащихся, проживающих в сельской местности, к месту обучения и обратно</t>
  </si>
  <si>
    <t>Расходы на осуществление государственных полномочий Тверской области по созданию и организации деятельности комиссий по делам несовершеннолетних и зищите их прав</t>
  </si>
  <si>
    <t>992000000Я</t>
  </si>
  <si>
    <t>092014081Ю</t>
  </si>
  <si>
    <t>Расходы на  реализацию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</si>
  <si>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Расходы 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</si>
  <si>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022012001В</t>
  </si>
  <si>
    <t>0110410440</t>
  </si>
  <si>
    <t xml:space="preserve">Расходы на укрепление материально-технической базы муниципальных общеобразовательных организаций </t>
  </si>
  <si>
    <t>Задача "Обеспечение информационной открытости Администрации Старицкого района Тверской области</t>
  </si>
  <si>
    <t>Подпрограмма"Обеспечение информационной открытости администрации Старицкого района Тверской области и поддержка общественного сектора</t>
  </si>
  <si>
    <t>Расходы на проведение капитального ремонта объектов теплоэнергетических комплексов муниципальных образований Тверской области</t>
  </si>
  <si>
    <t>0120110690</t>
  </si>
  <si>
    <t>Расходы на осуществление переданных полномочий Российской Федерации на государственную регистрацию актов гражданского состояния</t>
  </si>
  <si>
    <t>Приобретение и установка плоскостных спортивных сооружений и оборудования на плоскостные спортивные сооружения на территории Старицкого района</t>
  </si>
  <si>
    <t>Расходы на организация  горячего питания обучащихсяполучающих начальное общее образование в муниципальных общеобразовательных организациях</t>
  </si>
  <si>
    <t>01103L3040</t>
  </si>
  <si>
    <t>Расходы на ежемесячное денежное вознаграждение за классое руководство педагогическим работникам муниципальных общеобразовательных организаций</t>
  </si>
  <si>
    <t xml:space="preserve">Укрепление материально-технической базы муниципальных общеобразовательных организаций в рамках софинансирования </t>
  </si>
  <si>
    <t>0110453031</t>
  </si>
  <si>
    <t>031Р510400</t>
  </si>
  <si>
    <t>Расходы на приобретение и установку плоскостных спортивных сооружений и оборудования на плоскостные спортивные сооружения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</si>
  <si>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по главным распорядителям средств районного бюджета, разделам, подразделам классификации расходов бюджетов на 2021 год и на  плановый период 2022 и 2023 годов</t>
  </si>
  <si>
    <t>Муниципальная программа МО "Старицкий район" Тверской области "Развитие образования Старицкого района" на 2021 - 2025 годы</t>
  </si>
  <si>
    <t>Муниципальная программа МО "Старицкий район" Тверской области "Развитие культуры Старицкого района" на 2021 - 2025 годы</t>
  </si>
  <si>
    <t>Муниципальная программа МО "Старицкий район" Тверской области "Молодежь Старицкого района" на 2021 - 2025 годы</t>
  </si>
  <si>
    <t>Муниципальная программа МО "Старицкий район" Тверской области "Обеспечение правопорядка и безопасности населения Старицкого района" на  2021 - 2025 годы</t>
  </si>
  <si>
    <t>Муниципальная программа МО "Старицкий район" Тверской области "Создание комфортных условий проживания населения и благоприятной среды для развития экономики Старицкого района" на 2021 - 2025 годы</t>
  </si>
  <si>
    <t>Муниципальная программа МО "Старицкий район" Тверской области "Управление муниципальным имуществом и земельными ресурсами Старицкого района" на 2021 - 2025 годы</t>
  </si>
  <si>
    <t>Муниципальная программа МО "Старицкий район" Тверской области "Муниципальное управление и  гражданское общество Старицкого района" на 2021 - 2025 годы</t>
  </si>
  <si>
    <t>Муниципальная программа МО "Старицкий район" Тверской области "Управление  муниципальными финансами Старицкого района" на 2021 - 2025 годы</t>
  </si>
  <si>
    <t>0310</t>
  </si>
  <si>
    <t>071032006Б</t>
  </si>
  <si>
    <t>0406</t>
  </si>
  <si>
    <t>Содержание гидротехнических сооружений, находящихся в муниципальной собственности</t>
  </si>
  <si>
    <t>Задача "Организация благоустройства и санитарной безопасности на территории Старицкого района"</t>
  </si>
  <si>
    <t>Создание и содержание мест (площадок) накопления твердых коммунальных отходов на территории Старицкого района</t>
  </si>
  <si>
    <t>Закупка товаров, работ и услуг для обеспечения  государственных (муниципальных) нужд</t>
  </si>
  <si>
    <t>Проведение ремонта зданий и помещений муниципальных учреждений культуры Старицкого района</t>
  </si>
  <si>
    <t>0630100000</t>
  </si>
  <si>
    <t>06301S0700</t>
  </si>
  <si>
    <t>063012001Б</t>
  </si>
  <si>
    <t>0630110700</t>
  </si>
  <si>
    <t>0630200000</t>
  </si>
  <si>
    <t>063022002Б</t>
  </si>
  <si>
    <t>Подпрограмма "Развитие транспортного комплекса и дорожного хозяйства Старицкого района"</t>
  </si>
  <si>
    <t>Задача "Содержание автомобильных дорог общего пользования местного значения и мооружений на них"</t>
  </si>
  <si>
    <t>Содержание и ремонт автомобильных дорог общего пользования местного значения и сооружений на них, нацеленное на обеспечение их проезжаемости и безопасности</t>
  </si>
  <si>
    <t>0630000000</t>
  </si>
  <si>
    <t>Укрепление материально-технической базы муниципальных дошкольных организаций в рамках софинансирования</t>
  </si>
  <si>
    <t>01101S1040</t>
  </si>
  <si>
    <t>022A155191</t>
  </si>
  <si>
    <t>Расходы на государственную поддержку отрасли культуры (в части мероприятий по модернизации (капитальный ремонт, реконструкция) региональных и муниципальных детских школ искусств по видам искусств)</t>
  </si>
  <si>
    <t>022A255193</t>
  </si>
  <si>
    <t>022A200000</t>
  </si>
  <si>
    <t>Задача "Реализация федерального проекта "Творческие люди" в рамках национального проекта "Культура"</t>
  </si>
  <si>
    <t>022A255194</t>
  </si>
  <si>
    <t>Расходы на государственную поддержку отрасли культуры (в части оказания государственной поддержки лучшим работникам сельских учреждений культуры)</t>
  </si>
  <si>
    <t>022A100000</t>
  </si>
  <si>
    <t>Задача "Реализация федерального проекта "Культурная среда" в рамках национального проекта "Культура"</t>
  </si>
  <si>
    <t xml:space="preserve">Укрепление и развитие материально технической базы муниципальных учреждений общего и среднего образования </t>
  </si>
  <si>
    <t>011042003В</t>
  </si>
  <si>
    <t>056012001В</t>
  </si>
  <si>
    <t>Установка и модернизация системы первичных мер пожарной безопасности в муниципальных учреждениях образования</t>
  </si>
  <si>
    <t>064022001Б</t>
  </si>
  <si>
    <t>Осуществление транспортного обслуживания населения на муниципальных маршрутах</t>
  </si>
  <si>
    <t>031Р510480</t>
  </si>
  <si>
    <t>Расходы на обеспечение уровня финансирования физщкультурно-спортивных организаций и учреждений дополнительного образования, осуществляющих спортивную подготовку, в соответствии с требованиями федеральных стандартов спортивной подготовки</t>
  </si>
  <si>
    <t>031Р5S0480</t>
  </si>
  <si>
    <t>Обеспечение уровня финансирования физщкультурно-спортивных организаций и учреждений дополнительного образования, осуществляющих спортивную подготовку, в соответствии с требованиями федеральных стандартов спортивной подготовки</t>
  </si>
  <si>
    <t>031012005Б</t>
  </si>
  <si>
    <t>Создание условий для проведения массовых физкультурно-оздоровительных и спортивных мероприятий</t>
  </si>
  <si>
    <t>063012002Ж</t>
  </si>
  <si>
    <t>Субсидии юридическим лицам на обеспечение части затрат</t>
  </si>
  <si>
    <t>0620200000</t>
  </si>
  <si>
    <t>Задача "Совершенствование механизмов имущественной и иной поддержки субъектов малого и среднего предпринимательства района"</t>
  </si>
  <si>
    <t>Задача "Улучшение консультационного и информационного обеспечения субъектов малого и среднего предпринимательства"</t>
  </si>
  <si>
    <t>06202S0860</t>
  </si>
  <si>
    <t>Содействие развитию малого и среднего предпринимательства в сфере туризма</t>
  </si>
  <si>
    <t>Финансовое обеспечение деятельности муниципального казенного учреждения "Хозяйственно-эксплуатационная служба Старицкого района Тверской области"</t>
  </si>
  <si>
    <t>081022024Д</t>
  </si>
  <si>
    <t>Приложение 13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Старицкого района                                                                                                                                                                           Тверской области "О районном бюджете МО "Старицкий                                                                                                                                                               район" Тверской области на 2021 год и на плановый                                                                                                                                                                              период 2022 и 2023 годов"</t>
  </si>
  <si>
    <t>2021 год</t>
  </si>
  <si>
    <t>2022 год</t>
  </si>
  <si>
    <t>2023 год</t>
  </si>
  <si>
    <t>Муниципальная программа МО "Старицкий район" Тверской области "Развитие физической культуры и спорта Старицкого района" на 2021-2025 годы</t>
  </si>
  <si>
    <t xml:space="preserve">Организация и проведение спортивно-массовых мероприятий  и соревнований, направленных на физическое воспитание  детей, подростков  и молодежи, привлечение к здоровому образу жизни взрослого населения  в рамках календарного плана на  текущий год
</t>
  </si>
  <si>
    <t xml:space="preserve"> Предоставление дополнительного образования спортивной направленности детям в ДЮСШ</t>
  </si>
  <si>
    <t>Подпрограмма "Повышение безопасности дорожного движения на территории муниципального образования "Старицкий район"</t>
  </si>
  <si>
    <t xml:space="preserve">Подпрограмма "Управление муниципальным имуществом и земельными ресурсами МО "Старицкий район"Тверской области" </t>
  </si>
  <si>
    <t>056012024Д</t>
  </si>
  <si>
    <t>Приложение 7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Старицкого района                                                                                                                                                                        Тверской области "О внесении изменений в решение                                                                                                                                                                 Собрания депутатов Старицкого района "О районном                                                                                                                                                                     бюджете МО "Старицкий район" Тверской  области                                                                                                                                                                                   на 2021 год и на плановый период 2022 и 2023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</si>
</sst>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49" fontId="3" fillId="2" borderId="2" xfId="0" applyNumberFormat="1" applyFont="1" applyFill="1" applyBorder="1" applyAlignment="1">
      <alignment horizontal="center" wrapText="1"/>
    </xf>
    <xf numFmtId="164" fontId="0" fillId="0" borderId="0" xfId="0" applyNumberFormat="1"/>
    <xf numFmtId="0" fontId="0" fillId="3" borderId="0" xfId="0" applyFill="1"/>
    <xf numFmtId="0" fontId="0" fillId="0" borderId="0" xfId="0" applyFill="1"/>
    <xf numFmtId="164" fontId="6" fillId="0" borderId="2" xfId="0" applyNumberFormat="1" applyFont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right" wrapText="1"/>
    </xf>
    <xf numFmtId="0" fontId="11" fillId="0" borderId="0" xfId="0" applyFont="1"/>
    <xf numFmtId="0" fontId="11" fillId="0" borderId="0" xfId="0" applyFont="1" applyFill="1"/>
    <xf numFmtId="0" fontId="0" fillId="0" borderId="0" xfId="0" applyFont="1"/>
    <xf numFmtId="0" fontId="7" fillId="7" borderId="1" xfId="0" applyFont="1" applyFill="1" applyBorder="1" applyAlignment="1">
      <alignment horizontal="left" vertical="top" wrapText="1"/>
    </xf>
    <xf numFmtId="0" fontId="11" fillId="3" borderId="0" xfId="0" applyFont="1" applyFill="1"/>
    <xf numFmtId="0" fontId="0" fillId="0" borderId="0" xfId="0" applyBorder="1"/>
    <xf numFmtId="165" fontId="3" fillId="0" borderId="0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/>
    </xf>
    <xf numFmtId="0" fontId="10" fillId="0" borderId="1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165" fontId="0" fillId="0" borderId="0" xfId="0" applyNumberFormat="1"/>
    <xf numFmtId="49" fontId="4" fillId="4" borderId="1" xfId="0" applyNumberFormat="1" applyFont="1" applyFill="1" applyBorder="1" applyAlignment="1">
      <alignment horizontal="center" vertical="top"/>
    </xf>
    <xf numFmtId="0" fontId="4" fillId="4" borderId="1" xfId="0" applyFont="1" applyFill="1" applyBorder="1" applyAlignment="1">
      <alignment horizontal="left" vertical="top" wrapText="1"/>
    </xf>
    <xf numFmtId="164" fontId="4" fillId="4" borderId="1" xfId="0" applyNumberFormat="1" applyFont="1" applyFill="1" applyBorder="1" applyAlignment="1">
      <alignment horizontal="right" vertical="top"/>
    </xf>
    <xf numFmtId="49" fontId="4" fillId="0" borderId="1" xfId="0" applyNumberFormat="1" applyFont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/>
    </xf>
    <xf numFmtId="164" fontId="8" fillId="0" borderId="1" xfId="0" applyNumberFormat="1" applyFont="1" applyBorder="1" applyAlignment="1">
      <alignment horizontal="right" vertical="top"/>
    </xf>
    <xf numFmtId="164" fontId="3" fillId="0" borderId="1" xfId="0" applyNumberFormat="1" applyFont="1" applyBorder="1" applyAlignment="1">
      <alignment horizontal="right" vertical="top"/>
    </xf>
    <xf numFmtId="0" fontId="2" fillId="3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top"/>
    </xf>
    <xf numFmtId="164" fontId="8" fillId="0" borderId="1" xfId="0" applyNumberFormat="1" applyFont="1" applyFill="1" applyBorder="1" applyAlignment="1">
      <alignment horizontal="right" vertical="top"/>
    </xf>
    <xf numFmtId="49" fontId="3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right" vertical="top"/>
    </xf>
    <xf numFmtId="49" fontId="8" fillId="0" borderId="1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49" fontId="4" fillId="5" borderId="1" xfId="0" applyNumberFormat="1" applyFont="1" applyFill="1" applyBorder="1" applyAlignment="1">
      <alignment horizontal="center" vertical="top"/>
    </xf>
    <xf numFmtId="0" fontId="4" fillId="5" borderId="1" xfId="0" applyFont="1" applyFill="1" applyBorder="1" applyAlignment="1">
      <alignment horizontal="left" vertical="top" wrapText="1"/>
    </xf>
    <xf numFmtId="164" fontId="4" fillId="5" borderId="1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8" fillId="3" borderId="1" xfId="0" applyNumberFormat="1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left" vertical="top" wrapText="1"/>
    </xf>
    <xf numFmtId="165" fontId="3" fillId="8" borderId="1" xfId="0" applyNumberFormat="1" applyFont="1" applyFill="1" applyBorder="1" applyAlignment="1">
      <alignment horizontal="left" vertical="top" wrapText="1"/>
    </xf>
    <xf numFmtId="165" fontId="3" fillId="6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top" wrapText="1"/>
    </xf>
    <xf numFmtId="49" fontId="3" fillId="8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vertical="top" wrapText="1"/>
    </xf>
    <xf numFmtId="165" fontId="3" fillId="0" borderId="0" xfId="0" applyNumberFormat="1" applyFont="1" applyBorder="1" applyAlignment="1">
      <alignment horizontal="right" vertical="top"/>
    </xf>
    <xf numFmtId="165" fontId="3" fillId="0" borderId="7" xfId="0" applyNumberFormat="1" applyFont="1" applyFill="1" applyBorder="1" applyAlignment="1">
      <alignment horizontal="right" vertical="top"/>
    </xf>
    <xf numFmtId="164" fontId="3" fillId="0" borderId="0" xfId="0" applyNumberFormat="1" applyFont="1" applyAlignment="1">
      <alignment vertical="top"/>
    </xf>
    <xf numFmtId="164" fontId="2" fillId="3" borderId="1" xfId="0" applyNumberFormat="1" applyFont="1" applyFill="1" applyBorder="1" applyAlignment="1">
      <alignment horizontal="right" vertical="top"/>
    </xf>
    <xf numFmtId="164" fontId="2" fillId="0" borderId="1" xfId="0" applyNumberFormat="1" applyFont="1" applyBorder="1" applyAlignment="1">
      <alignment horizontal="right" vertical="top"/>
    </xf>
    <xf numFmtId="164" fontId="3" fillId="0" borderId="1" xfId="0" applyNumberFormat="1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horizontal="right" vertical="top"/>
    </xf>
    <xf numFmtId="164" fontId="2" fillId="0" borderId="1" xfId="0" applyNumberFormat="1" applyFont="1" applyFill="1" applyBorder="1" applyAlignment="1">
      <alignment vertical="top"/>
    </xf>
    <xf numFmtId="164" fontId="3" fillId="3" borderId="1" xfId="0" applyNumberFormat="1" applyFont="1" applyFill="1" applyBorder="1" applyAlignment="1">
      <alignment vertical="top"/>
    </xf>
    <xf numFmtId="164" fontId="3" fillId="0" borderId="1" xfId="0" applyNumberFormat="1" applyFont="1" applyBorder="1"/>
    <xf numFmtId="164" fontId="3" fillId="3" borderId="1" xfId="0" applyNumberFormat="1" applyFont="1" applyFill="1" applyBorder="1" applyAlignment="1">
      <alignment horizontal="right" vertical="top"/>
    </xf>
    <xf numFmtId="164" fontId="10" fillId="0" borderId="1" xfId="0" applyNumberFormat="1" applyFont="1" applyBorder="1" applyAlignment="1">
      <alignment horizontal="right" vertical="top"/>
    </xf>
    <xf numFmtId="164" fontId="3" fillId="8" borderId="1" xfId="0" applyNumberFormat="1" applyFont="1" applyFill="1" applyBorder="1" applyAlignment="1">
      <alignment horizontal="right" vertical="top"/>
    </xf>
    <xf numFmtId="164" fontId="3" fillId="0" borderId="1" xfId="0" applyNumberFormat="1" applyFont="1" applyBorder="1" applyAlignment="1">
      <alignment horizontal="right" vertical="top" wrapText="1"/>
    </xf>
    <xf numFmtId="164" fontId="3" fillId="6" borderId="1" xfId="0" applyNumberFormat="1" applyFont="1" applyFill="1" applyBorder="1" applyAlignment="1">
      <alignment horizontal="right" vertical="top"/>
    </xf>
    <xf numFmtId="49" fontId="8" fillId="3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Border="1" applyAlignment="1">
      <alignment horizontal="right" vertical="top" wrapText="1"/>
    </xf>
    <xf numFmtId="165" fontId="3" fillId="3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Border="1" applyAlignment="1">
      <alignment horizontal="right" vertical="top"/>
    </xf>
    <xf numFmtId="164" fontId="3" fillId="0" borderId="1" xfId="0" applyNumberFormat="1" applyFont="1" applyBorder="1" applyAlignment="1">
      <alignment vertical="top"/>
    </xf>
    <xf numFmtId="0" fontId="3" fillId="0" borderId="1" xfId="0" applyFont="1" applyFill="1" applyBorder="1" applyAlignment="1">
      <alignment horizontal="center" vertical="top"/>
    </xf>
    <xf numFmtId="165" fontId="3" fillId="0" borderId="0" xfId="0" applyNumberFormat="1" applyFont="1" applyFill="1" applyBorder="1" applyAlignment="1">
      <alignment horizontal="right" vertical="top"/>
    </xf>
    <xf numFmtId="49" fontId="1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/>
    </xf>
    <xf numFmtId="49" fontId="3" fillId="6" borderId="1" xfId="0" applyNumberFormat="1" applyFont="1" applyFill="1" applyBorder="1" applyAlignment="1">
      <alignment horizontal="center" vertical="top"/>
    </xf>
    <xf numFmtId="0" fontId="6" fillId="0" borderId="0" xfId="0" applyFont="1" applyAlignment="1">
      <alignment horizontal="right" wrapText="1"/>
    </xf>
    <xf numFmtId="164" fontId="6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9" fillId="0" borderId="0" xfId="0" applyFont="1" applyAlignment="1">
      <alignment wrapText="1"/>
    </xf>
    <xf numFmtId="164" fontId="6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1"/>
  <sheetViews>
    <sheetView tabSelected="1" topLeftCell="A368" workbookViewId="0">
      <selection activeCell="E373" sqref="E373"/>
    </sheetView>
  </sheetViews>
  <sheetFormatPr defaultRowHeight="15" x14ac:dyDescent="0.25"/>
  <cols>
    <col min="1" max="1" width="11.85546875" customWidth="1"/>
    <col min="2" max="2" width="4.28515625" customWidth="1"/>
    <col min="3" max="3" width="4.140625" customWidth="1"/>
    <col min="4" max="4" width="4.7109375" customWidth="1"/>
    <col min="5" max="5" width="48.85546875" customWidth="1"/>
    <col min="6" max="6" width="10.7109375" customWidth="1"/>
    <col min="7" max="7" width="9.140625" customWidth="1"/>
    <col min="8" max="8" width="9.42578125" customWidth="1"/>
    <col min="9" max="9" width="10" customWidth="1"/>
  </cols>
  <sheetData>
    <row r="1" spans="1:12" ht="77.25" customHeight="1" x14ac:dyDescent="0.25">
      <c r="E1" s="98" t="s">
        <v>493</v>
      </c>
      <c r="F1" s="98"/>
      <c r="G1" s="98"/>
      <c r="H1" s="98"/>
    </row>
    <row r="2" spans="1:12" ht="66.75" customHeight="1" x14ac:dyDescent="0.25">
      <c r="E2" s="98" t="s">
        <v>483</v>
      </c>
      <c r="F2" s="98"/>
      <c r="G2" s="103"/>
      <c r="H2" s="103"/>
    </row>
    <row r="3" spans="1:12" ht="53.25" customHeight="1" x14ac:dyDescent="0.25">
      <c r="A3" s="101" t="s">
        <v>424</v>
      </c>
      <c r="B3" s="101"/>
      <c r="C3" s="101"/>
      <c r="D3" s="101"/>
      <c r="E3" s="101"/>
      <c r="F3" s="101"/>
      <c r="G3" s="102"/>
      <c r="H3" s="102"/>
    </row>
    <row r="4" spans="1:12" ht="13.5" customHeight="1" x14ac:dyDescent="0.25">
      <c r="A4" s="106" t="s">
        <v>0</v>
      </c>
      <c r="B4" s="106" t="s">
        <v>1</v>
      </c>
      <c r="C4" s="106" t="s">
        <v>2</v>
      </c>
      <c r="D4" s="109" t="s">
        <v>3</v>
      </c>
      <c r="E4" s="106" t="s">
        <v>4</v>
      </c>
      <c r="F4" s="106" t="s">
        <v>244</v>
      </c>
      <c r="G4" s="107"/>
      <c r="H4" s="107"/>
    </row>
    <row r="5" spans="1:12" ht="12.75" customHeight="1" x14ac:dyDescent="0.25">
      <c r="A5" s="108"/>
      <c r="B5" s="108"/>
      <c r="C5" s="108"/>
      <c r="D5" s="108"/>
      <c r="E5" s="108"/>
      <c r="F5" s="104" t="s">
        <v>484</v>
      </c>
      <c r="G5" s="99" t="s">
        <v>232</v>
      </c>
      <c r="H5" s="100"/>
    </row>
    <row r="6" spans="1:12" ht="12.75" customHeight="1" x14ac:dyDescent="0.25">
      <c r="A6" s="108"/>
      <c r="B6" s="108"/>
      <c r="C6" s="108"/>
      <c r="D6" s="108"/>
      <c r="E6" s="108"/>
      <c r="F6" s="105"/>
      <c r="G6" s="9" t="s">
        <v>485</v>
      </c>
      <c r="H6" s="9" t="s">
        <v>486</v>
      </c>
    </row>
    <row r="7" spans="1:12" ht="11.25" customHeight="1" x14ac:dyDescent="0.25">
      <c r="A7" s="3">
        <v>1</v>
      </c>
      <c r="B7" s="3">
        <v>2</v>
      </c>
      <c r="C7" s="3">
        <v>3</v>
      </c>
      <c r="D7" s="2" t="s">
        <v>5</v>
      </c>
      <c r="E7" s="3">
        <v>5</v>
      </c>
      <c r="F7" s="2" t="s">
        <v>6</v>
      </c>
      <c r="G7" s="2" t="s">
        <v>230</v>
      </c>
      <c r="H7" s="2" t="s">
        <v>231</v>
      </c>
    </row>
    <row r="8" spans="1:12" x14ac:dyDescent="0.25">
      <c r="A8" s="4"/>
      <c r="B8" s="4"/>
      <c r="C8" s="4"/>
      <c r="D8" s="5"/>
      <c r="E8" s="1" t="s">
        <v>7</v>
      </c>
      <c r="F8" s="10">
        <f>F9+F78+F132+F158+F177+F231+F277+F299+F350</f>
        <v>706789.80000000016</v>
      </c>
      <c r="G8" s="10">
        <f>G9+G78+G132+G158+G177+G231+G277+G299+G350</f>
        <v>546026.00000000012</v>
      </c>
      <c r="H8" s="10">
        <f>H9+H78+H132+H158+H177+H231+H277+H299+H350</f>
        <v>544103.70000000007</v>
      </c>
      <c r="J8" s="8"/>
      <c r="L8" s="6"/>
    </row>
    <row r="9" spans="1:12" ht="42" customHeight="1" x14ac:dyDescent="0.25">
      <c r="A9" s="32" t="s">
        <v>8</v>
      </c>
      <c r="B9" s="32"/>
      <c r="C9" s="32"/>
      <c r="D9" s="32"/>
      <c r="E9" s="33" t="s">
        <v>425</v>
      </c>
      <c r="F9" s="34">
        <f>F10+F61+F69</f>
        <v>356124.60000000003</v>
      </c>
      <c r="G9" s="34">
        <f>G10+G61+G69</f>
        <v>340884.60000000009</v>
      </c>
      <c r="H9" s="34">
        <f>H10+H61+H69</f>
        <v>335021.50000000006</v>
      </c>
    </row>
    <row r="10" spans="1:12" ht="30.75" customHeight="1" x14ac:dyDescent="0.25">
      <c r="A10" s="35" t="s">
        <v>9</v>
      </c>
      <c r="B10" s="35"/>
      <c r="C10" s="35"/>
      <c r="D10" s="19"/>
      <c r="E10" s="36" t="s">
        <v>10</v>
      </c>
      <c r="F10" s="37">
        <f>F11+F32+F49+F24+F20</f>
        <v>346606.30000000005</v>
      </c>
      <c r="G10" s="37">
        <f>G11+G32+G49+G24+G20</f>
        <v>331516.20000000007</v>
      </c>
      <c r="H10" s="37">
        <f>H11+H32+H49+H24+H20</f>
        <v>325653.10000000003</v>
      </c>
    </row>
    <row r="11" spans="1:12" s="11" customFormat="1" ht="35.25" customHeight="1" x14ac:dyDescent="0.25">
      <c r="A11" s="26" t="s">
        <v>11</v>
      </c>
      <c r="B11" s="26"/>
      <c r="C11" s="26"/>
      <c r="D11" s="26"/>
      <c r="E11" s="28" t="s">
        <v>280</v>
      </c>
      <c r="F11" s="38">
        <f>F16+F14+F12+F18</f>
        <v>73999.7</v>
      </c>
      <c r="G11" s="38">
        <f t="shared" ref="G11:H11" si="0">G16+G14+G12+G18</f>
        <v>71040.899999999994</v>
      </c>
      <c r="H11" s="38">
        <f t="shared" si="0"/>
        <v>71040.899999999994</v>
      </c>
    </row>
    <row r="12" spans="1:12" s="11" customFormat="1" ht="56.25" customHeight="1" x14ac:dyDescent="0.25">
      <c r="A12" s="19" t="s">
        <v>324</v>
      </c>
      <c r="B12" s="26"/>
      <c r="C12" s="26"/>
      <c r="D12" s="26"/>
      <c r="E12" s="18" t="s">
        <v>323</v>
      </c>
      <c r="F12" s="39">
        <f>F13</f>
        <v>36905.300000000003</v>
      </c>
      <c r="G12" s="39">
        <f t="shared" ref="G12:H12" si="1">G13</f>
        <v>36905.300000000003</v>
      </c>
      <c r="H12" s="39">
        <f t="shared" si="1"/>
        <v>36905.300000000003</v>
      </c>
    </row>
    <row r="13" spans="1:12" s="11" customFormat="1" ht="30.75" customHeight="1" x14ac:dyDescent="0.25">
      <c r="A13" s="19" t="s">
        <v>324</v>
      </c>
      <c r="B13" s="19" t="s">
        <v>13</v>
      </c>
      <c r="C13" s="19" t="s">
        <v>14</v>
      </c>
      <c r="D13" s="19" t="s">
        <v>15</v>
      </c>
      <c r="E13" s="18" t="s">
        <v>16</v>
      </c>
      <c r="F13" s="39">
        <v>36905.300000000003</v>
      </c>
      <c r="G13" s="39">
        <v>36905.300000000003</v>
      </c>
      <c r="H13" s="39">
        <v>36905.300000000003</v>
      </c>
    </row>
    <row r="14" spans="1:12" ht="41.25" customHeight="1" x14ac:dyDescent="0.25">
      <c r="A14" s="19" t="s">
        <v>392</v>
      </c>
      <c r="B14" s="19"/>
      <c r="C14" s="19"/>
      <c r="D14" s="19"/>
      <c r="E14" s="18" t="s">
        <v>314</v>
      </c>
      <c r="F14" s="39">
        <f>F15</f>
        <v>460.1</v>
      </c>
      <c r="G14" s="39">
        <f t="shared" ref="G14:H16" si="2">G15</f>
        <v>0</v>
      </c>
      <c r="H14" s="39">
        <f t="shared" si="2"/>
        <v>0</v>
      </c>
    </row>
    <row r="15" spans="1:12" ht="30.75" customHeight="1" x14ac:dyDescent="0.25">
      <c r="A15" s="19" t="s">
        <v>392</v>
      </c>
      <c r="B15" s="19" t="s">
        <v>13</v>
      </c>
      <c r="C15" s="19" t="s">
        <v>14</v>
      </c>
      <c r="D15" s="19" t="s">
        <v>15</v>
      </c>
      <c r="E15" s="18" t="s">
        <v>16</v>
      </c>
      <c r="F15" s="39">
        <v>460.1</v>
      </c>
      <c r="G15" s="39">
        <v>0</v>
      </c>
      <c r="H15" s="39">
        <v>0</v>
      </c>
    </row>
    <row r="16" spans="1:12" ht="51.75" customHeight="1" x14ac:dyDescent="0.25">
      <c r="A16" s="19" t="s">
        <v>12</v>
      </c>
      <c r="B16" s="19"/>
      <c r="C16" s="19"/>
      <c r="D16" s="19"/>
      <c r="E16" s="29" t="s">
        <v>224</v>
      </c>
      <c r="F16" s="39">
        <f>F17</f>
        <v>34951.4</v>
      </c>
      <c r="G16" s="39">
        <f t="shared" si="2"/>
        <v>34135.599999999999</v>
      </c>
      <c r="H16" s="39">
        <f t="shared" si="2"/>
        <v>34135.599999999999</v>
      </c>
    </row>
    <row r="17" spans="1:9" ht="27.75" customHeight="1" x14ac:dyDescent="0.25">
      <c r="A17" s="19" t="s">
        <v>12</v>
      </c>
      <c r="B17" s="19" t="s">
        <v>13</v>
      </c>
      <c r="C17" s="19" t="s">
        <v>14</v>
      </c>
      <c r="D17" s="19" t="s">
        <v>15</v>
      </c>
      <c r="E17" s="18" t="s">
        <v>16</v>
      </c>
      <c r="F17" s="39">
        <v>34951.4</v>
      </c>
      <c r="G17" s="39">
        <v>34135.599999999999</v>
      </c>
      <c r="H17" s="39">
        <v>34135.599999999999</v>
      </c>
    </row>
    <row r="18" spans="1:9" ht="27.75" customHeight="1" x14ac:dyDescent="0.25">
      <c r="A18" s="19" t="s">
        <v>452</v>
      </c>
      <c r="B18" s="19"/>
      <c r="C18" s="19"/>
      <c r="D18" s="19"/>
      <c r="E18" s="18" t="s">
        <v>451</v>
      </c>
      <c r="F18" s="39">
        <f>F19</f>
        <v>1682.9</v>
      </c>
      <c r="G18" s="39">
        <v>0</v>
      </c>
      <c r="H18" s="39">
        <v>0</v>
      </c>
    </row>
    <row r="19" spans="1:9" ht="27.75" customHeight="1" x14ac:dyDescent="0.25">
      <c r="A19" s="19" t="s">
        <v>452</v>
      </c>
      <c r="B19" s="19" t="s">
        <v>13</v>
      </c>
      <c r="C19" s="19" t="s">
        <v>14</v>
      </c>
      <c r="D19" s="19" t="s">
        <v>15</v>
      </c>
      <c r="E19" s="18" t="s">
        <v>16</v>
      </c>
      <c r="F19" s="39">
        <v>1682.9</v>
      </c>
      <c r="G19" s="39">
        <v>0</v>
      </c>
      <c r="H19" s="39">
        <v>0</v>
      </c>
    </row>
    <row r="20" spans="1:9" ht="40.5" customHeight="1" x14ac:dyDescent="0.25">
      <c r="A20" s="26" t="s">
        <v>340</v>
      </c>
      <c r="B20" s="19"/>
      <c r="C20" s="19"/>
      <c r="D20" s="19"/>
      <c r="E20" s="28" t="s">
        <v>337</v>
      </c>
      <c r="F20" s="38">
        <f>F21</f>
        <v>3964.4</v>
      </c>
      <c r="G20" s="38">
        <f t="shared" ref="G20:H20" si="3">G21</f>
        <v>3964.4</v>
      </c>
      <c r="H20" s="38">
        <f t="shared" si="3"/>
        <v>3964.4</v>
      </c>
    </row>
    <row r="21" spans="1:9" ht="105.75" customHeight="1" x14ac:dyDescent="0.25">
      <c r="A21" s="19" t="s">
        <v>339</v>
      </c>
      <c r="B21" s="19"/>
      <c r="C21" s="19"/>
      <c r="D21" s="19"/>
      <c r="E21" s="24" t="s">
        <v>398</v>
      </c>
      <c r="F21" s="39">
        <f t="shared" ref="F21:H21" si="4">F23+F22</f>
        <v>3964.4</v>
      </c>
      <c r="G21" s="39">
        <f t="shared" si="4"/>
        <v>3964.4</v>
      </c>
      <c r="H21" s="39">
        <f t="shared" si="4"/>
        <v>3964.4</v>
      </c>
    </row>
    <row r="22" spans="1:9" ht="27.75" customHeight="1" x14ac:dyDescent="0.25">
      <c r="A22" s="19" t="s">
        <v>339</v>
      </c>
      <c r="B22" s="19" t="s">
        <v>67</v>
      </c>
      <c r="C22" s="19" t="s">
        <v>14</v>
      </c>
      <c r="D22" s="19" t="s">
        <v>338</v>
      </c>
      <c r="E22" s="24" t="s">
        <v>219</v>
      </c>
      <c r="F22" s="75">
        <v>61.6</v>
      </c>
      <c r="G22" s="75">
        <v>61.6</v>
      </c>
      <c r="H22" s="75">
        <v>61.6</v>
      </c>
    </row>
    <row r="23" spans="1:9" ht="21" customHeight="1" x14ac:dyDescent="0.25">
      <c r="A23" s="19" t="s">
        <v>339</v>
      </c>
      <c r="B23" s="19" t="s">
        <v>17</v>
      </c>
      <c r="C23" s="19" t="s">
        <v>14</v>
      </c>
      <c r="D23" s="19" t="s">
        <v>338</v>
      </c>
      <c r="E23" s="24" t="s">
        <v>18</v>
      </c>
      <c r="F23" s="75">
        <v>3902.8</v>
      </c>
      <c r="G23" s="75">
        <v>3902.8</v>
      </c>
      <c r="H23" s="75">
        <v>3902.8</v>
      </c>
    </row>
    <row r="24" spans="1:9" s="11" customFormat="1" ht="67.5" customHeight="1" x14ac:dyDescent="0.25">
      <c r="A24" s="26" t="s">
        <v>260</v>
      </c>
      <c r="B24" s="26"/>
      <c r="C24" s="26"/>
      <c r="D24" s="26"/>
      <c r="E24" s="28" t="s">
        <v>279</v>
      </c>
      <c r="F24" s="38">
        <f>F30+F25+F28</f>
        <v>10983.300000000001</v>
      </c>
      <c r="G24" s="38">
        <f t="shared" ref="G24:H24" si="5">G30+G25+G28</f>
        <v>11429.400000000001</v>
      </c>
      <c r="H24" s="38">
        <f t="shared" si="5"/>
        <v>11340.1</v>
      </c>
      <c r="I24" s="12"/>
    </row>
    <row r="25" spans="1:9" s="11" customFormat="1" ht="28.5" customHeight="1" x14ac:dyDescent="0.25">
      <c r="A25" s="19" t="s">
        <v>326</v>
      </c>
      <c r="B25" s="26"/>
      <c r="C25" s="26"/>
      <c r="D25" s="26"/>
      <c r="E25" s="18" t="s">
        <v>325</v>
      </c>
      <c r="F25" s="39">
        <f>F26+F27</f>
        <v>1320</v>
      </c>
      <c r="G25" s="39">
        <f t="shared" ref="G25:H25" si="6">G26+G27</f>
        <v>1320</v>
      </c>
      <c r="H25" s="39">
        <f t="shared" si="6"/>
        <v>1320</v>
      </c>
      <c r="I25" s="12"/>
    </row>
    <row r="26" spans="1:9" s="11" customFormat="1" ht="27.75" customHeight="1" x14ac:dyDescent="0.25">
      <c r="A26" s="19" t="s">
        <v>326</v>
      </c>
      <c r="B26" s="19" t="s">
        <v>13</v>
      </c>
      <c r="C26" s="19" t="s">
        <v>14</v>
      </c>
      <c r="D26" s="19" t="s">
        <v>21</v>
      </c>
      <c r="E26" s="18" t="s">
        <v>16</v>
      </c>
      <c r="F26" s="39">
        <v>1296.3</v>
      </c>
      <c r="G26" s="39">
        <v>1297.8</v>
      </c>
      <c r="H26" s="39">
        <v>1297.8</v>
      </c>
      <c r="I26" s="12"/>
    </row>
    <row r="27" spans="1:9" s="11" customFormat="1" ht="29.25" customHeight="1" x14ac:dyDescent="0.25">
      <c r="A27" s="19" t="s">
        <v>326</v>
      </c>
      <c r="B27" s="19" t="s">
        <v>67</v>
      </c>
      <c r="C27" s="19" t="s">
        <v>14</v>
      </c>
      <c r="D27" s="19" t="s">
        <v>89</v>
      </c>
      <c r="E27" s="22" t="s">
        <v>219</v>
      </c>
      <c r="F27" s="39">
        <v>23.7</v>
      </c>
      <c r="G27" s="39">
        <v>22.2</v>
      </c>
      <c r="H27" s="39">
        <v>22.2</v>
      </c>
      <c r="I27" s="12"/>
    </row>
    <row r="28" spans="1:9" s="11" customFormat="1" ht="29.25" customHeight="1" x14ac:dyDescent="0.25">
      <c r="A28" s="19" t="s">
        <v>418</v>
      </c>
      <c r="B28" s="19"/>
      <c r="C28" s="19"/>
      <c r="D28" s="19"/>
      <c r="E28" s="18" t="s">
        <v>417</v>
      </c>
      <c r="F28" s="46">
        <f>F29</f>
        <v>9191.1</v>
      </c>
      <c r="G28" s="46">
        <f t="shared" ref="G28:H28" si="7">G29</f>
        <v>9637.2000000000007</v>
      </c>
      <c r="H28" s="46">
        <f t="shared" si="7"/>
        <v>9547.9</v>
      </c>
      <c r="I28" s="12"/>
    </row>
    <row r="29" spans="1:9" s="11" customFormat="1" ht="28.5" customHeight="1" x14ac:dyDescent="0.25">
      <c r="A29" s="19" t="s">
        <v>418</v>
      </c>
      <c r="B29" s="19" t="s">
        <v>13</v>
      </c>
      <c r="C29" s="19" t="s">
        <v>14</v>
      </c>
      <c r="D29" s="19" t="s">
        <v>21</v>
      </c>
      <c r="E29" s="18" t="s">
        <v>16</v>
      </c>
      <c r="F29" s="46">
        <v>9191.1</v>
      </c>
      <c r="G29" s="46">
        <v>9637.2000000000007</v>
      </c>
      <c r="H29" s="46">
        <v>9547.9</v>
      </c>
      <c r="I29" s="12"/>
    </row>
    <row r="30" spans="1:9" ht="18.75" customHeight="1" x14ac:dyDescent="0.25">
      <c r="A30" s="19" t="s">
        <v>259</v>
      </c>
      <c r="B30" s="19"/>
      <c r="C30" s="19"/>
      <c r="D30" s="19"/>
      <c r="E30" s="29" t="s">
        <v>28</v>
      </c>
      <c r="F30" s="39">
        <f>F31</f>
        <v>472.2</v>
      </c>
      <c r="G30" s="39">
        <f>G31</f>
        <v>472.2</v>
      </c>
      <c r="H30" s="39">
        <f>H31</f>
        <v>472.2</v>
      </c>
      <c r="I30" s="8"/>
    </row>
    <row r="31" spans="1:9" ht="32.25" customHeight="1" x14ac:dyDescent="0.25">
      <c r="A31" s="19" t="s">
        <v>259</v>
      </c>
      <c r="B31" s="19" t="s">
        <v>13</v>
      </c>
      <c r="C31" s="19" t="s">
        <v>14</v>
      </c>
      <c r="D31" s="19" t="s">
        <v>21</v>
      </c>
      <c r="E31" s="18" t="s">
        <v>16</v>
      </c>
      <c r="F31" s="39">
        <v>472.2</v>
      </c>
      <c r="G31" s="39">
        <v>472.2</v>
      </c>
      <c r="H31" s="39">
        <v>472.2</v>
      </c>
      <c r="I31" s="8"/>
    </row>
    <row r="32" spans="1:9" s="11" customFormat="1" ht="41.25" customHeight="1" x14ac:dyDescent="0.25">
      <c r="A32" s="26" t="s">
        <v>19</v>
      </c>
      <c r="B32" s="26"/>
      <c r="C32" s="26"/>
      <c r="D32" s="26"/>
      <c r="E32" s="28" t="s">
        <v>278</v>
      </c>
      <c r="F32" s="38">
        <f>F39+F47+F43+F37+F35+F33+F45+F41</f>
        <v>246385.80000000005</v>
      </c>
      <c r="G32" s="38">
        <f t="shared" ref="G32:H32" si="8">G39+G47+G43+G37+G35+G33+G45+G41</f>
        <v>233930.1</v>
      </c>
      <c r="H32" s="38">
        <f t="shared" si="8"/>
        <v>228156.30000000002</v>
      </c>
    </row>
    <row r="33" spans="1:8" s="11" customFormat="1" ht="27.75" customHeight="1" x14ac:dyDescent="0.25">
      <c r="A33" s="19" t="s">
        <v>409</v>
      </c>
      <c r="B33" s="19"/>
      <c r="C33" s="19"/>
      <c r="D33" s="19"/>
      <c r="E33" s="18" t="s">
        <v>410</v>
      </c>
      <c r="F33" s="39">
        <f>F34</f>
        <v>5433.6</v>
      </c>
      <c r="G33" s="39">
        <f t="shared" ref="G33:H33" si="9">G34</f>
        <v>4619</v>
      </c>
      <c r="H33" s="39">
        <f t="shared" si="9"/>
        <v>0</v>
      </c>
    </row>
    <row r="34" spans="1:8" s="11" customFormat="1" ht="30" customHeight="1" x14ac:dyDescent="0.25">
      <c r="A34" s="19" t="s">
        <v>409</v>
      </c>
      <c r="B34" s="19" t="s">
        <v>13</v>
      </c>
      <c r="C34" s="19" t="s">
        <v>14</v>
      </c>
      <c r="D34" s="19" t="s">
        <v>21</v>
      </c>
      <c r="E34" s="18" t="s">
        <v>16</v>
      </c>
      <c r="F34" s="39">
        <v>5433.6</v>
      </c>
      <c r="G34" s="39">
        <v>4619</v>
      </c>
      <c r="H34" s="39">
        <v>0</v>
      </c>
    </row>
    <row r="35" spans="1:8" s="11" customFormat="1" ht="91.5" customHeight="1" x14ac:dyDescent="0.25">
      <c r="A35" s="19" t="s">
        <v>328</v>
      </c>
      <c r="B35" s="26"/>
      <c r="C35" s="26"/>
      <c r="D35" s="26"/>
      <c r="E35" s="18" t="s">
        <v>327</v>
      </c>
      <c r="F35" s="39">
        <f>F36</f>
        <v>158551.20000000001</v>
      </c>
      <c r="G35" s="39">
        <f t="shared" ref="G35:H35" si="10">G36</f>
        <v>158551.20000000001</v>
      </c>
      <c r="H35" s="39">
        <f t="shared" si="10"/>
        <v>158551.20000000001</v>
      </c>
    </row>
    <row r="36" spans="1:8" s="11" customFormat="1" ht="29.25" customHeight="1" x14ac:dyDescent="0.25">
      <c r="A36" s="19" t="s">
        <v>328</v>
      </c>
      <c r="B36" s="19" t="s">
        <v>13</v>
      </c>
      <c r="C36" s="19" t="s">
        <v>14</v>
      </c>
      <c r="D36" s="19" t="s">
        <v>21</v>
      </c>
      <c r="E36" s="18" t="s">
        <v>16</v>
      </c>
      <c r="F36" s="39">
        <v>158551.20000000001</v>
      </c>
      <c r="G36" s="39">
        <v>158551.20000000001</v>
      </c>
      <c r="H36" s="39">
        <v>158551.20000000001</v>
      </c>
    </row>
    <row r="37" spans="1:8" ht="38.25" customHeight="1" x14ac:dyDescent="0.25">
      <c r="A37" s="19" t="s">
        <v>265</v>
      </c>
      <c r="B37" s="19"/>
      <c r="C37" s="19"/>
      <c r="D37" s="19"/>
      <c r="E37" s="29" t="s">
        <v>266</v>
      </c>
      <c r="F37" s="39">
        <f>F38</f>
        <v>2752.4</v>
      </c>
      <c r="G37" s="39">
        <f>G38</f>
        <v>0</v>
      </c>
      <c r="H37" s="39">
        <f>H38</f>
        <v>0</v>
      </c>
    </row>
    <row r="38" spans="1:8" ht="35.25" customHeight="1" x14ac:dyDescent="0.25">
      <c r="A38" s="19" t="s">
        <v>265</v>
      </c>
      <c r="B38" s="19" t="s">
        <v>13</v>
      </c>
      <c r="C38" s="19" t="s">
        <v>14</v>
      </c>
      <c r="D38" s="19" t="s">
        <v>21</v>
      </c>
      <c r="E38" s="18" t="s">
        <v>16</v>
      </c>
      <c r="F38" s="76">
        <v>2752.4</v>
      </c>
      <c r="G38" s="39">
        <v>0</v>
      </c>
      <c r="H38" s="39">
        <v>0</v>
      </c>
    </row>
    <row r="39" spans="1:8" ht="51" customHeight="1" x14ac:dyDescent="0.25">
      <c r="A39" s="19" t="s">
        <v>20</v>
      </c>
      <c r="B39" s="19"/>
      <c r="C39" s="19"/>
      <c r="D39" s="19"/>
      <c r="E39" s="18" t="s">
        <v>241</v>
      </c>
      <c r="F39" s="39">
        <f>F40</f>
        <v>53581.3</v>
      </c>
      <c r="G39" s="39">
        <f t="shared" ref="G39:H39" si="11">G40</f>
        <v>52769.9</v>
      </c>
      <c r="H39" s="39">
        <f t="shared" si="11"/>
        <v>52769.9</v>
      </c>
    </row>
    <row r="40" spans="1:8" ht="29.25" customHeight="1" x14ac:dyDescent="0.25">
      <c r="A40" s="19" t="s">
        <v>20</v>
      </c>
      <c r="B40" s="19" t="s">
        <v>13</v>
      </c>
      <c r="C40" s="19" t="s">
        <v>14</v>
      </c>
      <c r="D40" s="19" t="s">
        <v>21</v>
      </c>
      <c r="E40" s="18" t="s">
        <v>16</v>
      </c>
      <c r="F40" s="39">
        <v>53581.3</v>
      </c>
      <c r="G40" s="39">
        <v>52769.9</v>
      </c>
      <c r="H40" s="39">
        <v>52769.9</v>
      </c>
    </row>
    <row r="41" spans="1:8" ht="43.5" customHeight="1" x14ac:dyDescent="0.25">
      <c r="A41" s="19" t="s">
        <v>463</v>
      </c>
      <c r="B41" s="19"/>
      <c r="C41" s="19"/>
      <c r="D41" s="41"/>
      <c r="E41" s="18" t="s">
        <v>462</v>
      </c>
      <c r="F41" s="39">
        <f>F42</f>
        <v>1082.5999999999999</v>
      </c>
      <c r="G41" s="39">
        <f t="shared" ref="G41:H41" si="12">G42</f>
        <v>0</v>
      </c>
      <c r="H41" s="39">
        <f t="shared" si="12"/>
        <v>0</v>
      </c>
    </row>
    <row r="42" spans="1:8" ht="29.25" customHeight="1" x14ac:dyDescent="0.25">
      <c r="A42" s="19" t="s">
        <v>463</v>
      </c>
      <c r="B42" s="19" t="s">
        <v>13</v>
      </c>
      <c r="C42" s="19" t="s">
        <v>14</v>
      </c>
      <c r="D42" s="19" t="s">
        <v>21</v>
      </c>
      <c r="E42" s="18" t="s">
        <v>16</v>
      </c>
      <c r="F42" s="39">
        <v>1082.5999999999999</v>
      </c>
      <c r="G42" s="39">
        <v>0</v>
      </c>
      <c r="H42" s="39">
        <v>0</v>
      </c>
    </row>
    <row r="43" spans="1:8" ht="43.5" customHeight="1" x14ac:dyDescent="0.25">
      <c r="A43" s="19" t="s">
        <v>245</v>
      </c>
      <c r="B43" s="19"/>
      <c r="C43" s="19"/>
      <c r="D43" s="19"/>
      <c r="E43" s="29" t="s">
        <v>393</v>
      </c>
      <c r="F43" s="39">
        <f>F44</f>
        <v>4005.4</v>
      </c>
      <c r="G43" s="39">
        <f>G44</f>
        <v>3789.2000000000003</v>
      </c>
      <c r="H43" s="39">
        <f>H44</f>
        <v>3789.2000000000003</v>
      </c>
    </row>
    <row r="44" spans="1:8" ht="28.5" customHeight="1" x14ac:dyDescent="0.25">
      <c r="A44" s="19" t="s">
        <v>245</v>
      </c>
      <c r="B44" s="19" t="s">
        <v>13</v>
      </c>
      <c r="C44" s="19" t="s">
        <v>14</v>
      </c>
      <c r="D44" s="19" t="s">
        <v>21</v>
      </c>
      <c r="E44" s="18" t="s">
        <v>16</v>
      </c>
      <c r="F44" s="39">
        <v>4005.4</v>
      </c>
      <c r="G44" s="39">
        <f>4005.4-216.2</f>
        <v>3789.2000000000003</v>
      </c>
      <c r="H44" s="39">
        <f>4005.4-216.2</f>
        <v>3789.2000000000003</v>
      </c>
    </row>
    <row r="45" spans="1:8" ht="44.25" customHeight="1" x14ac:dyDescent="0.25">
      <c r="A45" s="19" t="s">
        <v>421</v>
      </c>
      <c r="B45" s="19"/>
      <c r="C45" s="19"/>
      <c r="D45" s="19"/>
      <c r="E45" s="59" t="s">
        <v>419</v>
      </c>
      <c r="F45" s="46">
        <f>F46</f>
        <v>13046</v>
      </c>
      <c r="G45" s="46">
        <f t="shared" ref="G45:H45" si="13">G46</f>
        <v>13046</v>
      </c>
      <c r="H45" s="46">
        <f t="shared" si="13"/>
        <v>13046</v>
      </c>
    </row>
    <row r="46" spans="1:8" ht="28.5" customHeight="1" x14ac:dyDescent="0.25">
      <c r="A46" s="19" t="s">
        <v>421</v>
      </c>
      <c r="B46" s="19" t="s">
        <v>13</v>
      </c>
      <c r="C46" s="19" t="s">
        <v>14</v>
      </c>
      <c r="D46" s="19" t="s">
        <v>21</v>
      </c>
      <c r="E46" s="59" t="s">
        <v>16</v>
      </c>
      <c r="F46" s="46">
        <v>13046</v>
      </c>
      <c r="G46" s="46">
        <v>13046</v>
      </c>
      <c r="H46" s="46">
        <v>13046</v>
      </c>
    </row>
    <row r="47" spans="1:8" ht="43.5" customHeight="1" x14ac:dyDescent="0.25">
      <c r="A47" s="19" t="s">
        <v>252</v>
      </c>
      <c r="B47" s="19"/>
      <c r="C47" s="19"/>
      <c r="D47" s="41"/>
      <c r="E47" s="29" t="s">
        <v>420</v>
      </c>
      <c r="F47" s="46">
        <f>F48</f>
        <v>7933.3</v>
      </c>
      <c r="G47" s="77">
        <f t="shared" ref="G47:H47" si="14">G48</f>
        <v>1154.8</v>
      </c>
      <c r="H47" s="77">
        <f t="shared" si="14"/>
        <v>0</v>
      </c>
    </row>
    <row r="48" spans="1:8" ht="32.25" customHeight="1" x14ac:dyDescent="0.25">
      <c r="A48" s="19" t="s">
        <v>252</v>
      </c>
      <c r="B48" s="19" t="s">
        <v>13</v>
      </c>
      <c r="C48" s="19" t="s">
        <v>14</v>
      </c>
      <c r="D48" s="19" t="s">
        <v>21</v>
      </c>
      <c r="E48" s="59" t="s">
        <v>16</v>
      </c>
      <c r="F48" s="78">
        <v>7933.3</v>
      </c>
      <c r="G48" s="79">
        <v>1154.8</v>
      </c>
      <c r="H48" s="79">
        <v>0</v>
      </c>
    </row>
    <row r="49" spans="1:8" s="11" customFormat="1" ht="24.75" customHeight="1" x14ac:dyDescent="0.25">
      <c r="A49" s="26" t="s">
        <v>23</v>
      </c>
      <c r="B49" s="26"/>
      <c r="C49" s="26"/>
      <c r="D49" s="26"/>
      <c r="E49" s="28" t="s">
        <v>277</v>
      </c>
      <c r="F49" s="38">
        <f>+F59+F50+F52+F54+F57</f>
        <v>11273.099999999999</v>
      </c>
      <c r="G49" s="38">
        <f t="shared" ref="G49:H49" si="15">+G59+G50+G52+G54+G57</f>
        <v>11151.4</v>
      </c>
      <c r="H49" s="38">
        <f t="shared" si="15"/>
        <v>11151.4</v>
      </c>
    </row>
    <row r="50" spans="1:8" ht="81.75" customHeight="1" x14ac:dyDescent="0.25">
      <c r="A50" s="19" t="s">
        <v>330</v>
      </c>
      <c r="B50" s="19"/>
      <c r="C50" s="19"/>
      <c r="D50" s="19"/>
      <c r="E50" s="18" t="s">
        <v>401</v>
      </c>
      <c r="F50" s="39">
        <f>F51</f>
        <v>2630.3</v>
      </c>
      <c r="G50" s="39">
        <f t="shared" ref="G50:H50" si="16">G51</f>
        <v>2630.3</v>
      </c>
      <c r="H50" s="39">
        <f t="shared" si="16"/>
        <v>2630.3</v>
      </c>
    </row>
    <row r="51" spans="1:8" ht="33" customHeight="1" x14ac:dyDescent="0.25">
      <c r="A51" s="19" t="s">
        <v>330</v>
      </c>
      <c r="B51" s="19" t="s">
        <v>13</v>
      </c>
      <c r="C51" s="19" t="s">
        <v>14</v>
      </c>
      <c r="D51" s="19" t="s">
        <v>21</v>
      </c>
      <c r="E51" s="18" t="s">
        <v>16</v>
      </c>
      <c r="F51" s="39">
        <v>2630.3</v>
      </c>
      <c r="G51" s="39">
        <v>2630.3</v>
      </c>
      <c r="H51" s="39">
        <v>2630.3</v>
      </c>
    </row>
    <row r="52" spans="1:8" ht="30.75" customHeight="1" x14ac:dyDescent="0.25">
      <c r="A52" s="27" t="s">
        <v>331</v>
      </c>
      <c r="B52" s="19"/>
      <c r="C52" s="19"/>
      <c r="D52" s="19"/>
      <c r="E52" s="24" t="s">
        <v>329</v>
      </c>
      <c r="F52" s="80">
        <f>F53</f>
        <v>57.4</v>
      </c>
      <c r="G52" s="80">
        <f t="shared" ref="G52:H52" si="17">G53</f>
        <v>57.4</v>
      </c>
      <c r="H52" s="80">
        <f t="shared" si="17"/>
        <v>57.4</v>
      </c>
    </row>
    <row r="53" spans="1:8" ht="30.75" customHeight="1" x14ac:dyDescent="0.25">
      <c r="A53" s="27" t="s">
        <v>331</v>
      </c>
      <c r="B53" s="19" t="s">
        <v>13</v>
      </c>
      <c r="C53" s="19" t="s">
        <v>14</v>
      </c>
      <c r="D53" s="19" t="s">
        <v>21</v>
      </c>
      <c r="E53" s="24" t="s">
        <v>16</v>
      </c>
      <c r="F53" s="80">
        <v>57.4</v>
      </c>
      <c r="G53" s="80">
        <v>57.4</v>
      </c>
      <c r="H53" s="80">
        <v>57.4</v>
      </c>
    </row>
    <row r="54" spans="1:8" ht="38.25" customHeight="1" x14ac:dyDescent="0.25">
      <c r="A54" s="19" t="s">
        <v>225</v>
      </c>
      <c r="B54" s="19"/>
      <c r="C54" s="19"/>
      <c r="D54" s="19"/>
      <c r="E54" s="24" t="s">
        <v>24</v>
      </c>
      <c r="F54" s="80">
        <f>F55+F56</f>
        <v>2076.2999999999997</v>
      </c>
      <c r="G54" s="80">
        <f t="shared" ref="G54:H54" si="18">G55+G56</f>
        <v>2039.4</v>
      </c>
      <c r="H54" s="80">
        <f t="shared" si="18"/>
        <v>2039.4</v>
      </c>
    </row>
    <row r="55" spans="1:8" ht="66.75" customHeight="1" x14ac:dyDescent="0.25">
      <c r="A55" s="19" t="s">
        <v>225</v>
      </c>
      <c r="B55" s="42">
        <v>100</v>
      </c>
      <c r="C55" s="19" t="s">
        <v>14</v>
      </c>
      <c r="D55" s="94" t="s">
        <v>25</v>
      </c>
      <c r="E55" s="22" t="s">
        <v>66</v>
      </c>
      <c r="F55" s="75">
        <v>1796.1</v>
      </c>
      <c r="G55" s="75">
        <v>1774.2</v>
      </c>
      <c r="H55" s="75">
        <v>1774.2</v>
      </c>
    </row>
    <row r="56" spans="1:8" ht="26.25" customHeight="1" x14ac:dyDescent="0.25">
      <c r="A56" s="19" t="s">
        <v>225</v>
      </c>
      <c r="B56" s="41">
        <v>200</v>
      </c>
      <c r="C56" s="19" t="s">
        <v>14</v>
      </c>
      <c r="D56" s="94" t="s">
        <v>25</v>
      </c>
      <c r="E56" s="22" t="s">
        <v>219</v>
      </c>
      <c r="F56" s="39">
        <v>280.2</v>
      </c>
      <c r="G56" s="39">
        <v>265.2</v>
      </c>
      <c r="H56" s="39">
        <v>265.2</v>
      </c>
    </row>
    <row r="57" spans="1:8" ht="67.5" customHeight="1" x14ac:dyDescent="0.25">
      <c r="A57" s="19" t="s">
        <v>27</v>
      </c>
      <c r="B57" s="19"/>
      <c r="C57" s="19"/>
      <c r="D57" s="19"/>
      <c r="E57" s="29" t="s">
        <v>402</v>
      </c>
      <c r="F57" s="39">
        <f>F58</f>
        <v>6502.7</v>
      </c>
      <c r="G57" s="39">
        <f t="shared" ref="G57:H57" si="19">G58</f>
        <v>6417.9</v>
      </c>
      <c r="H57" s="39">
        <f t="shared" si="19"/>
        <v>6417.9</v>
      </c>
    </row>
    <row r="58" spans="1:8" ht="29.25" customHeight="1" x14ac:dyDescent="0.25">
      <c r="A58" s="19" t="s">
        <v>27</v>
      </c>
      <c r="B58" s="19" t="s">
        <v>13</v>
      </c>
      <c r="C58" s="19" t="s">
        <v>14</v>
      </c>
      <c r="D58" s="19" t="s">
        <v>21</v>
      </c>
      <c r="E58" s="18" t="s">
        <v>16</v>
      </c>
      <c r="F58" s="39">
        <v>6502.7</v>
      </c>
      <c r="G58" s="39">
        <f>6202.4+215.5</f>
        <v>6417.9</v>
      </c>
      <c r="H58" s="39">
        <f>6202.4+215.5</f>
        <v>6417.9</v>
      </c>
    </row>
    <row r="59" spans="1:8" ht="27.75" customHeight="1" x14ac:dyDescent="0.25">
      <c r="A59" s="41" t="s">
        <v>288</v>
      </c>
      <c r="B59" s="19"/>
      <c r="C59" s="19"/>
      <c r="D59" s="19"/>
      <c r="E59" s="24" t="s">
        <v>289</v>
      </c>
      <c r="F59" s="80">
        <f>F60</f>
        <v>6.4</v>
      </c>
      <c r="G59" s="80">
        <f t="shared" ref="G59:H59" si="20">G60</f>
        <v>6.4</v>
      </c>
      <c r="H59" s="80">
        <f t="shared" si="20"/>
        <v>6.4</v>
      </c>
    </row>
    <row r="60" spans="1:8" ht="27.75" customHeight="1" x14ac:dyDescent="0.25">
      <c r="A60" s="92" t="s">
        <v>288</v>
      </c>
      <c r="B60" s="19" t="s">
        <v>13</v>
      </c>
      <c r="C60" s="19" t="s">
        <v>14</v>
      </c>
      <c r="D60" s="19" t="s">
        <v>21</v>
      </c>
      <c r="E60" s="43" t="s">
        <v>16</v>
      </c>
      <c r="F60" s="80">
        <v>6.4</v>
      </c>
      <c r="G60" s="80">
        <v>6.4</v>
      </c>
      <c r="H60" s="80">
        <v>6.4</v>
      </c>
    </row>
    <row r="61" spans="1:8" ht="28.5" customHeight="1" x14ac:dyDescent="0.25">
      <c r="A61" s="44" t="s">
        <v>29</v>
      </c>
      <c r="B61" s="35"/>
      <c r="C61" s="35"/>
      <c r="D61" s="19"/>
      <c r="E61" s="36" t="s">
        <v>246</v>
      </c>
      <c r="F61" s="37">
        <f>F62</f>
        <v>4680.3</v>
      </c>
      <c r="G61" s="37">
        <f t="shared" ref="G61:H61" si="21">G62</f>
        <v>4633.5</v>
      </c>
      <c r="H61" s="37">
        <f t="shared" si="21"/>
        <v>4633.5</v>
      </c>
    </row>
    <row r="62" spans="1:8" s="11" customFormat="1" ht="39.75" customHeight="1" x14ac:dyDescent="0.25">
      <c r="A62" s="26" t="s">
        <v>30</v>
      </c>
      <c r="B62" s="26"/>
      <c r="C62" s="26"/>
      <c r="D62" s="26"/>
      <c r="E62" s="28" t="s">
        <v>281</v>
      </c>
      <c r="F62" s="38">
        <f>F65+F67+F63</f>
        <v>4680.3</v>
      </c>
      <c r="G62" s="38">
        <f t="shared" ref="G62:H62" si="22">G65+G67+G63</f>
        <v>4633.5</v>
      </c>
      <c r="H62" s="38">
        <f t="shared" si="22"/>
        <v>4633.5</v>
      </c>
    </row>
    <row r="63" spans="1:8" s="11" customFormat="1" ht="39.75" customHeight="1" x14ac:dyDescent="0.25">
      <c r="A63" s="27" t="s">
        <v>414</v>
      </c>
      <c r="B63" s="19"/>
      <c r="C63" s="19"/>
      <c r="D63" s="95"/>
      <c r="E63" s="24" t="s">
        <v>270</v>
      </c>
      <c r="F63" s="81">
        <f>F64</f>
        <v>1050.7</v>
      </c>
      <c r="G63" s="81">
        <f t="shared" ref="G63:H63" si="23">G64</f>
        <v>1050.7</v>
      </c>
      <c r="H63" s="81">
        <f t="shared" si="23"/>
        <v>1050.7</v>
      </c>
    </row>
    <row r="64" spans="1:8" s="11" customFormat="1" ht="31.5" customHeight="1" x14ac:dyDescent="0.25">
      <c r="A64" s="27" t="s">
        <v>414</v>
      </c>
      <c r="B64" s="19">
        <v>600</v>
      </c>
      <c r="C64" s="19" t="s">
        <v>14</v>
      </c>
      <c r="D64" s="19" t="s">
        <v>233</v>
      </c>
      <c r="E64" s="24" t="s">
        <v>81</v>
      </c>
      <c r="F64" s="81">
        <v>1050.7</v>
      </c>
      <c r="G64" s="81">
        <v>1050.7</v>
      </c>
      <c r="H64" s="81">
        <v>1050.7</v>
      </c>
    </row>
    <row r="65" spans="1:9" ht="51.75" customHeight="1" x14ac:dyDescent="0.25">
      <c r="A65" s="19" t="s">
        <v>31</v>
      </c>
      <c r="B65" s="19"/>
      <c r="C65" s="19"/>
      <c r="D65" s="19"/>
      <c r="E65" s="29" t="s">
        <v>32</v>
      </c>
      <c r="F65" s="39">
        <f>F66</f>
        <v>3619</v>
      </c>
      <c r="G65" s="39">
        <f>G66</f>
        <v>3572.2</v>
      </c>
      <c r="H65" s="39">
        <f>H66</f>
        <v>3572.2</v>
      </c>
    </row>
    <row r="66" spans="1:9" ht="29.25" customHeight="1" x14ac:dyDescent="0.25">
      <c r="A66" s="19" t="s">
        <v>31</v>
      </c>
      <c r="B66" s="19" t="s">
        <v>13</v>
      </c>
      <c r="C66" s="19" t="s">
        <v>14</v>
      </c>
      <c r="D66" s="19" t="s">
        <v>233</v>
      </c>
      <c r="E66" s="18" t="s">
        <v>16</v>
      </c>
      <c r="F66" s="39">
        <v>3619</v>
      </c>
      <c r="G66" s="39">
        <v>3572.2</v>
      </c>
      <c r="H66" s="39">
        <v>3572.2</v>
      </c>
    </row>
    <row r="67" spans="1:9" ht="52.5" customHeight="1" x14ac:dyDescent="0.25">
      <c r="A67" s="19" t="s">
        <v>268</v>
      </c>
      <c r="B67" s="19"/>
      <c r="C67" s="19"/>
      <c r="D67" s="19"/>
      <c r="E67" s="18" t="s">
        <v>264</v>
      </c>
      <c r="F67" s="39">
        <f>F68</f>
        <v>10.6</v>
      </c>
      <c r="G67" s="39">
        <f t="shared" ref="G67:H67" si="24">G68</f>
        <v>10.6</v>
      </c>
      <c r="H67" s="39">
        <f t="shared" si="24"/>
        <v>10.6</v>
      </c>
    </row>
    <row r="68" spans="1:9" ht="27" customHeight="1" x14ac:dyDescent="0.25">
      <c r="A68" s="19" t="s">
        <v>268</v>
      </c>
      <c r="B68" s="19" t="s">
        <v>13</v>
      </c>
      <c r="C68" s="19" t="s">
        <v>14</v>
      </c>
      <c r="D68" s="19" t="s">
        <v>233</v>
      </c>
      <c r="E68" s="18" t="s">
        <v>16</v>
      </c>
      <c r="F68" s="39">
        <v>10.6</v>
      </c>
      <c r="G68" s="39">
        <v>10.6</v>
      </c>
      <c r="H68" s="39">
        <v>10.6</v>
      </c>
    </row>
    <row r="69" spans="1:9" x14ac:dyDescent="0.25">
      <c r="A69" s="35" t="s">
        <v>33</v>
      </c>
      <c r="B69" s="35"/>
      <c r="C69" s="35"/>
      <c r="D69" s="19"/>
      <c r="E69" s="36" t="s">
        <v>34</v>
      </c>
      <c r="F69" s="37">
        <f>F70+F75</f>
        <v>4838</v>
      </c>
      <c r="G69" s="37">
        <f t="shared" ref="G69:H69" si="25">G70+G75</f>
        <v>4734.8999999999996</v>
      </c>
      <c r="H69" s="37">
        <f t="shared" si="25"/>
        <v>4734.8999999999996</v>
      </c>
    </row>
    <row r="70" spans="1:9" s="11" customFormat="1" ht="27.75" customHeight="1" x14ac:dyDescent="0.25">
      <c r="A70" s="26" t="s">
        <v>35</v>
      </c>
      <c r="B70" s="26"/>
      <c r="C70" s="26"/>
      <c r="D70" s="26"/>
      <c r="E70" s="28" t="s">
        <v>262</v>
      </c>
      <c r="F70" s="38">
        <f>F71</f>
        <v>2022.5</v>
      </c>
      <c r="G70" s="38">
        <f>G71</f>
        <v>1948.9</v>
      </c>
      <c r="H70" s="38">
        <f>H71</f>
        <v>1948.9</v>
      </c>
    </row>
    <row r="71" spans="1:9" ht="40.5" customHeight="1" x14ac:dyDescent="0.25">
      <c r="A71" s="19" t="s">
        <v>36</v>
      </c>
      <c r="B71" s="19"/>
      <c r="C71" s="19"/>
      <c r="D71" s="19"/>
      <c r="E71" s="29" t="s">
        <v>37</v>
      </c>
      <c r="F71" s="39">
        <f>F72+F73+F74</f>
        <v>2022.5</v>
      </c>
      <c r="G71" s="39">
        <f t="shared" ref="G71:H71" si="26">G72+G73+G74</f>
        <v>1948.9</v>
      </c>
      <c r="H71" s="39">
        <f t="shared" si="26"/>
        <v>1948.9</v>
      </c>
    </row>
    <row r="72" spans="1:9" ht="66" customHeight="1" x14ac:dyDescent="0.25">
      <c r="A72" s="19" t="s">
        <v>36</v>
      </c>
      <c r="B72" s="41">
        <v>100</v>
      </c>
      <c r="C72" s="19" t="s">
        <v>14</v>
      </c>
      <c r="D72" s="19" t="s">
        <v>25</v>
      </c>
      <c r="E72" s="22" t="s">
        <v>38</v>
      </c>
      <c r="F72" s="39">
        <v>1954.1</v>
      </c>
      <c r="G72" s="39">
        <v>1880.5</v>
      </c>
      <c r="H72" s="39">
        <v>1880.5</v>
      </c>
      <c r="I72" s="72"/>
    </row>
    <row r="73" spans="1:9" ht="25.5" x14ac:dyDescent="0.25">
      <c r="A73" s="19" t="s">
        <v>36</v>
      </c>
      <c r="B73" s="41">
        <v>200</v>
      </c>
      <c r="C73" s="19" t="s">
        <v>14</v>
      </c>
      <c r="D73" s="19" t="s">
        <v>25</v>
      </c>
      <c r="E73" s="22" t="s">
        <v>219</v>
      </c>
      <c r="F73" s="39">
        <v>67.5</v>
      </c>
      <c r="G73" s="39">
        <v>68.400000000000006</v>
      </c>
      <c r="H73" s="39">
        <v>68.400000000000006</v>
      </c>
    </row>
    <row r="74" spans="1:9" x14ac:dyDescent="0.25">
      <c r="A74" s="19" t="s">
        <v>36</v>
      </c>
      <c r="B74" s="41">
        <v>800</v>
      </c>
      <c r="C74" s="19" t="s">
        <v>14</v>
      </c>
      <c r="D74" s="19" t="s">
        <v>25</v>
      </c>
      <c r="E74" s="22" t="s">
        <v>26</v>
      </c>
      <c r="F74" s="39">
        <v>0.9</v>
      </c>
      <c r="G74" s="39">
        <v>0</v>
      </c>
      <c r="H74" s="39">
        <v>0</v>
      </c>
    </row>
    <row r="75" spans="1:9" ht="31.5" customHeight="1" x14ac:dyDescent="0.25">
      <c r="A75" s="19" t="s">
        <v>39</v>
      </c>
      <c r="B75" s="19"/>
      <c r="C75" s="19"/>
      <c r="D75" s="19"/>
      <c r="E75" s="29" t="s">
        <v>242</v>
      </c>
      <c r="F75" s="39">
        <f>F76+F77</f>
        <v>2815.5</v>
      </c>
      <c r="G75" s="39">
        <f t="shared" ref="G75:H75" si="27">G76+G77</f>
        <v>2786</v>
      </c>
      <c r="H75" s="39">
        <f t="shared" si="27"/>
        <v>2786</v>
      </c>
    </row>
    <row r="76" spans="1:9" ht="63.75" customHeight="1" x14ac:dyDescent="0.25">
      <c r="A76" s="19" t="s">
        <v>39</v>
      </c>
      <c r="B76" s="41">
        <v>100</v>
      </c>
      <c r="C76" s="19" t="s">
        <v>14</v>
      </c>
      <c r="D76" s="19" t="s">
        <v>25</v>
      </c>
      <c r="E76" s="22" t="s">
        <v>66</v>
      </c>
      <c r="F76" s="39">
        <v>2146.8000000000002</v>
      </c>
      <c r="G76" s="39">
        <v>2140.6</v>
      </c>
      <c r="H76" s="39">
        <v>2140.6</v>
      </c>
    </row>
    <row r="77" spans="1:9" ht="27" customHeight="1" x14ac:dyDescent="0.25">
      <c r="A77" s="19" t="s">
        <v>39</v>
      </c>
      <c r="B77" s="41">
        <v>200</v>
      </c>
      <c r="C77" s="19" t="s">
        <v>14</v>
      </c>
      <c r="D77" s="19" t="s">
        <v>25</v>
      </c>
      <c r="E77" s="22" t="s">
        <v>219</v>
      </c>
      <c r="F77" s="39">
        <v>668.7</v>
      </c>
      <c r="G77" s="39">
        <v>645.4</v>
      </c>
      <c r="H77" s="39">
        <v>645.4</v>
      </c>
    </row>
    <row r="78" spans="1:9" ht="39" customHeight="1" x14ac:dyDescent="0.25">
      <c r="A78" s="32" t="s">
        <v>40</v>
      </c>
      <c r="B78" s="32"/>
      <c r="C78" s="32"/>
      <c r="D78" s="32"/>
      <c r="E78" s="33" t="s">
        <v>426</v>
      </c>
      <c r="F78" s="34">
        <f>F79+F124+F106</f>
        <v>62315.9</v>
      </c>
      <c r="G78" s="34">
        <f>G79+G124+G106</f>
        <v>42404.399999999994</v>
      </c>
      <c r="H78" s="34">
        <f>H79+H124+H106</f>
        <v>42469.2</v>
      </c>
    </row>
    <row r="79" spans="1:9" ht="27.75" customHeight="1" x14ac:dyDescent="0.25">
      <c r="A79" s="35" t="s">
        <v>41</v>
      </c>
      <c r="B79" s="19"/>
      <c r="C79" s="19"/>
      <c r="D79" s="19"/>
      <c r="E79" s="45" t="s">
        <v>42</v>
      </c>
      <c r="F79" s="37">
        <f>F80+F87+F90+F97+F100+F103</f>
        <v>40043.9</v>
      </c>
      <c r="G79" s="37">
        <f t="shared" ref="G79:H79" si="28">G80+G87+G90+G97+G100+G103</f>
        <v>40034.699999999997</v>
      </c>
      <c r="H79" s="37">
        <f t="shared" si="28"/>
        <v>40099.5</v>
      </c>
    </row>
    <row r="80" spans="1:9" s="11" customFormat="1" ht="18" customHeight="1" x14ac:dyDescent="0.25">
      <c r="A80" s="26" t="s">
        <v>43</v>
      </c>
      <c r="B80" s="26"/>
      <c r="C80" s="26"/>
      <c r="D80" s="26"/>
      <c r="E80" s="30" t="s">
        <v>44</v>
      </c>
      <c r="F80" s="38">
        <f>F81+F83+F85</f>
        <v>7846.7</v>
      </c>
      <c r="G80" s="38">
        <f t="shared" ref="G80:H80" si="29">G81+G83+G85</f>
        <v>7835.5</v>
      </c>
      <c r="H80" s="38">
        <f t="shared" si="29"/>
        <v>7835.5</v>
      </c>
    </row>
    <row r="81" spans="1:8" ht="30" customHeight="1" x14ac:dyDescent="0.25">
      <c r="A81" s="19" t="s">
        <v>45</v>
      </c>
      <c r="B81" s="19"/>
      <c r="C81" s="19"/>
      <c r="D81" s="19"/>
      <c r="E81" s="22" t="s">
        <v>46</v>
      </c>
      <c r="F81" s="46">
        <f>F82</f>
        <v>7386.2</v>
      </c>
      <c r="G81" s="46">
        <f t="shared" ref="G81:H81" si="30">G82</f>
        <v>7375</v>
      </c>
      <c r="H81" s="46">
        <f t="shared" si="30"/>
        <v>7375</v>
      </c>
    </row>
    <row r="82" spans="1:8" ht="30" customHeight="1" x14ac:dyDescent="0.25">
      <c r="A82" s="19" t="s">
        <v>45</v>
      </c>
      <c r="B82" s="19" t="s">
        <v>13</v>
      </c>
      <c r="C82" s="19" t="s">
        <v>47</v>
      </c>
      <c r="D82" s="19" t="s">
        <v>48</v>
      </c>
      <c r="E82" s="18" t="s">
        <v>16</v>
      </c>
      <c r="F82" s="46">
        <v>7386.2</v>
      </c>
      <c r="G82" s="46">
        <v>7375</v>
      </c>
      <c r="H82" s="46">
        <v>7375</v>
      </c>
    </row>
    <row r="83" spans="1:8" ht="38.25" customHeight="1" x14ac:dyDescent="0.25">
      <c r="A83" s="19" t="s">
        <v>49</v>
      </c>
      <c r="B83" s="19"/>
      <c r="C83" s="19"/>
      <c r="D83" s="19"/>
      <c r="E83" s="22" t="s">
        <v>50</v>
      </c>
      <c r="F83" s="46">
        <f>F84</f>
        <v>288.8</v>
      </c>
      <c r="G83" s="46">
        <f t="shared" ref="G83:H85" si="31">G84</f>
        <v>288.8</v>
      </c>
      <c r="H83" s="46">
        <f t="shared" si="31"/>
        <v>288.8</v>
      </c>
    </row>
    <row r="84" spans="1:8" ht="29.25" customHeight="1" x14ac:dyDescent="0.25">
      <c r="A84" s="19" t="s">
        <v>49</v>
      </c>
      <c r="B84" s="19" t="s">
        <v>13</v>
      </c>
      <c r="C84" s="19" t="s">
        <v>47</v>
      </c>
      <c r="D84" s="19" t="s">
        <v>48</v>
      </c>
      <c r="E84" s="18" t="s">
        <v>16</v>
      </c>
      <c r="F84" s="46">
        <v>288.8</v>
      </c>
      <c r="G84" s="46">
        <v>288.8</v>
      </c>
      <c r="H84" s="46">
        <v>288.8</v>
      </c>
    </row>
    <row r="85" spans="1:8" ht="54.75" customHeight="1" x14ac:dyDescent="0.25">
      <c r="A85" s="19" t="s">
        <v>271</v>
      </c>
      <c r="B85" s="19"/>
      <c r="C85" s="19"/>
      <c r="D85" s="19"/>
      <c r="E85" s="22" t="s">
        <v>251</v>
      </c>
      <c r="F85" s="46">
        <f>F86</f>
        <v>171.7</v>
      </c>
      <c r="G85" s="46">
        <f t="shared" si="31"/>
        <v>171.7</v>
      </c>
      <c r="H85" s="46">
        <f t="shared" si="31"/>
        <v>171.7</v>
      </c>
    </row>
    <row r="86" spans="1:8" ht="30.75" customHeight="1" x14ac:dyDescent="0.25">
      <c r="A86" s="19" t="s">
        <v>271</v>
      </c>
      <c r="B86" s="19" t="s">
        <v>13</v>
      </c>
      <c r="C86" s="19" t="s">
        <v>47</v>
      </c>
      <c r="D86" s="19" t="s">
        <v>48</v>
      </c>
      <c r="E86" s="18" t="s">
        <v>16</v>
      </c>
      <c r="F86" s="46">
        <v>171.7</v>
      </c>
      <c r="G86" s="46">
        <v>171.7</v>
      </c>
      <c r="H86" s="46">
        <v>171.7</v>
      </c>
    </row>
    <row r="87" spans="1:8" s="11" customFormat="1" ht="39.75" customHeight="1" x14ac:dyDescent="0.25">
      <c r="A87" s="26" t="s">
        <v>51</v>
      </c>
      <c r="B87" s="26"/>
      <c r="C87" s="26"/>
      <c r="D87" s="26"/>
      <c r="E87" s="30" t="s">
        <v>52</v>
      </c>
      <c r="F87" s="47">
        <f t="shared" ref="F87:H88" si="32">F88</f>
        <v>6130.4</v>
      </c>
      <c r="G87" s="47">
        <f t="shared" si="32"/>
        <v>6188.4</v>
      </c>
      <c r="H87" s="47">
        <f t="shared" si="32"/>
        <v>6253.2</v>
      </c>
    </row>
    <row r="88" spans="1:8" ht="66.75" customHeight="1" x14ac:dyDescent="0.25">
      <c r="A88" s="19" t="s">
        <v>294</v>
      </c>
      <c r="B88" s="19"/>
      <c r="C88" s="19"/>
      <c r="D88" s="19"/>
      <c r="E88" s="22" t="s">
        <v>295</v>
      </c>
      <c r="F88" s="46">
        <f t="shared" si="32"/>
        <v>6130.4</v>
      </c>
      <c r="G88" s="46">
        <f t="shared" si="32"/>
        <v>6188.4</v>
      </c>
      <c r="H88" s="46">
        <f t="shared" si="32"/>
        <v>6253.2</v>
      </c>
    </row>
    <row r="89" spans="1:8" ht="27.75" customHeight="1" x14ac:dyDescent="0.25">
      <c r="A89" s="19" t="s">
        <v>294</v>
      </c>
      <c r="B89" s="19" t="s">
        <v>13</v>
      </c>
      <c r="C89" s="19" t="s">
        <v>47</v>
      </c>
      <c r="D89" s="19" t="s">
        <v>48</v>
      </c>
      <c r="E89" s="18" t="s">
        <v>16</v>
      </c>
      <c r="F89" s="46">
        <v>6130.4</v>
      </c>
      <c r="G89" s="46">
        <v>6188.4</v>
      </c>
      <c r="H89" s="46">
        <v>6253.2</v>
      </c>
    </row>
    <row r="90" spans="1:8" s="11" customFormat="1" ht="28.5" customHeight="1" x14ac:dyDescent="0.25">
      <c r="A90" s="26" t="s">
        <v>53</v>
      </c>
      <c r="B90" s="26"/>
      <c r="C90" s="26"/>
      <c r="D90" s="26"/>
      <c r="E90" s="30" t="s">
        <v>54</v>
      </c>
      <c r="F90" s="47">
        <f>F93+F95+F91</f>
        <v>9052.7000000000007</v>
      </c>
      <c r="G90" s="47">
        <f t="shared" ref="G90:H90" si="33">G93+G95+G91</f>
        <v>8996.7000000000007</v>
      </c>
      <c r="H90" s="47">
        <f t="shared" si="33"/>
        <v>8996.7000000000007</v>
      </c>
    </row>
    <row r="91" spans="1:8" s="11" customFormat="1" ht="40.5" customHeight="1" x14ac:dyDescent="0.25">
      <c r="A91" s="19" t="s">
        <v>376</v>
      </c>
      <c r="B91" s="19"/>
      <c r="C91" s="19"/>
      <c r="D91" s="19"/>
      <c r="E91" s="22" t="s">
        <v>270</v>
      </c>
      <c r="F91" s="46">
        <f>F92</f>
        <v>1915.1</v>
      </c>
      <c r="G91" s="46">
        <f t="shared" ref="G91:H91" si="34">G92</f>
        <v>1915.1</v>
      </c>
      <c r="H91" s="46">
        <f t="shared" si="34"/>
        <v>1915.1</v>
      </c>
    </row>
    <row r="92" spans="1:8" s="11" customFormat="1" ht="30" customHeight="1" x14ac:dyDescent="0.25">
      <c r="A92" s="19" t="s">
        <v>376</v>
      </c>
      <c r="B92" s="19" t="s">
        <v>13</v>
      </c>
      <c r="C92" s="19" t="s">
        <v>47</v>
      </c>
      <c r="D92" s="19" t="s">
        <v>233</v>
      </c>
      <c r="E92" s="18" t="s">
        <v>16</v>
      </c>
      <c r="F92" s="39">
        <v>1915.1</v>
      </c>
      <c r="G92" s="39">
        <v>1915.1</v>
      </c>
      <c r="H92" s="39">
        <v>1915.1</v>
      </c>
    </row>
    <row r="93" spans="1:8" ht="28.5" customHeight="1" x14ac:dyDescent="0.25">
      <c r="A93" s="19" t="s">
        <v>55</v>
      </c>
      <c r="B93" s="19"/>
      <c r="C93" s="19"/>
      <c r="D93" s="19"/>
      <c r="E93" s="22" t="s">
        <v>56</v>
      </c>
      <c r="F93" s="46">
        <f t="shared" ref="F93:H95" si="35">F94</f>
        <v>7118.3</v>
      </c>
      <c r="G93" s="46">
        <f t="shared" si="35"/>
        <v>7062.3</v>
      </c>
      <c r="H93" s="46">
        <f t="shared" si="35"/>
        <v>7062.3</v>
      </c>
    </row>
    <row r="94" spans="1:8" ht="27.75" customHeight="1" x14ac:dyDescent="0.25">
      <c r="A94" s="19" t="s">
        <v>55</v>
      </c>
      <c r="B94" s="19" t="s">
        <v>13</v>
      </c>
      <c r="C94" s="19" t="s">
        <v>47</v>
      </c>
      <c r="D94" s="19" t="s">
        <v>233</v>
      </c>
      <c r="E94" s="18" t="s">
        <v>16</v>
      </c>
      <c r="F94" s="46">
        <v>7118.3</v>
      </c>
      <c r="G94" s="46">
        <v>7062.3</v>
      </c>
      <c r="H94" s="46">
        <v>7062.3</v>
      </c>
    </row>
    <row r="95" spans="1:8" ht="54.75" customHeight="1" x14ac:dyDescent="0.25">
      <c r="A95" s="19" t="s">
        <v>263</v>
      </c>
      <c r="B95" s="19"/>
      <c r="C95" s="19"/>
      <c r="D95" s="19"/>
      <c r="E95" s="29" t="s">
        <v>267</v>
      </c>
      <c r="F95" s="46">
        <f t="shared" si="35"/>
        <v>19.3</v>
      </c>
      <c r="G95" s="46">
        <f t="shared" si="35"/>
        <v>19.3</v>
      </c>
      <c r="H95" s="46">
        <f t="shared" si="35"/>
        <v>19.3</v>
      </c>
    </row>
    <row r="96" spans="1:8" ht="27" customHeight="1" x14ac:dyDescent="0.25">
      <c r="A96" s="19" t="s">
        <v>263</v>
      </c>
      <c r="B96" s="19" t="s">
        <v>13</v>
      </c>
      <c r="C96" s="19" t="s">
        <v>47</v>
      </c>
      <c r="D96" s="19" t="s">
        <v>233</v>
      </c>
      <c r="E96" s="18" t="s">
        <v>16</v>
      </c>
      <c r="F96" s="46">
        <v>19.3</v>
      </c>
      <c r="G96" s="46">
        <v>19.3</v>
      </c>
      <c r="H96" s="46">
        <v>19.3</v>
      </c>
    </row>
    <row r="97" spans="1:8" s="11" customFormat="1" ht="18" customHeight="1" x14ac:dyDescent="0.25">
      <c r="A97" s="26" t="s">
        <v>57</v>
      </c>
      <c r="B97" s="26"/>
      <c r="C97" s="26"/>
      <c r="D97" s="26"/>
      <c r="E97" s="30" t="s">
        <v>58</v>
      </c>
      <c r="F97" s="47">
        <f t="shared" ref="F97:H98" si="36">F98</f>
        <v>16</v>
      </c>
      <c r="G97" s="47">
        <f t="shared" si="36"/>
        <v>16</v>
      </c>
      <c r="H97" s="47">
        <f t="shared" si="36"/>
        <v>16</v>
      </c>
    </row>
    <row r="98" spans="1:8" ht="40.5" customHeight="1" x14ac:dyDescent="0.25">
      <c r="A98" s="27" t="s">
        <v>59</v>
      </c>
      <c r="B98" s="27"/>
      <c r="C98" s="27"/>
      <c r="D98" s="19"/>
      <c r="E98" s="22" t="s">
        <v>60</v>
      </c>
      <c r="F98" s="46">
        <f t="shared" si="36"/>
        <v>16</v>
      </c>
      <c r="G98" s="46">
        <f t="shared" si="36"/>
        <v>16</v>
      </c>
      <c r="H98" s="46">
        <f t="shared" si="36"/>
        <v>16</v>
      </c>
    </row>
    <row r="99" spans="1:8" ht="28.5" customHeight="1" x14ac:dyDescent="0.25">
      <c r="A99" s="27" t="s">
        <v>59</v>
      </c>
      <c r="B99" s="27" t="s">
        <v>13</v>
      </c>
      <c r="C99" s="27" t="s">
        <v>47</v>
      </c>
      <c r="D99" s="19" t="s">
        <v>48</v>
      </c>
      <c r="E99" s="18" t="s">
        <v>16</v>
      </c>
      <c r="F99" s="46">
        <v>16</v>
      </c>
      <c r="G99" s="46">
        <v>16</v>
      </c>
      <c r="H99" s="46">
        <v>16</v>
      </c>
    </row>
    <row r="100" spans="1:8" ht="41.25" customHeight="1" x14ac:dyDescent="0.25">
      <c r="A100" s="26" t="s">
        <v>367</v>
      </c>
      <c r="B100" s="27"/>
      <c r="C100" s="27"/>
      <c r="D100" s="19"/>
      <c r="E100" s="30" t="s">
        <v>363</v>
      </c>
      <c r="F100" s="38">
        <f>F101</f>
        <v>10036</v>
      </c>
      <c r="G100" s="38">
        <f t="shared" ref="G100:H104" si="37">G101</f>
        <v>10036</v>
      </c>
      <c r="H100" s="38">
        <f t="shared" si="37"/>
        <v>10036</v>
      </c>
    </row>
    <row r="101" spans="1:8" ht="29.25" customHeight="1" x14ac:dyDescent="0.25">
      <c r="A101" s="27" t="s">
        <v>368</v>
      </c>
      <c r="B101" s="27"/>
      <c r="C101" s="27"/>
      <c r="D101" s="19"/>
      <c r="E101" s="23" t="s">
        <v>364</v>
      </c>
      <c r="F101" s="82">
        <f>F102</f>
        <v>10036</v>
      </c>
      <c r="G101" s="82">
        <f t="shared" si="37"/>
        <v>10036</v>
      </c>
      <c r="H101" s="82">
        <f t="shared" si="37"/>
        <v>10036</v>
      </c>
    </row>
    <row r="102" spans="1:8" ht="30" customHeight="1" x14ac:dyDescent="0.25">
      <c r="A102" s="27" t="s">
        <v>368</v>
      </c>
      <c r="B102" s="27" t="s">
        <v>13</v>
      </c>
      <c r="C102" s="27" t="s">
        <v>47</v>
      </c>
      <c r="D102" s="19" t="s">
        <v>48</v>
      </c>
      <c r="E102" s="23" t="s">
        <v>16</v>
      </c>
      <c r="F102" s="82">
        <v>10036</v>
      </c>
      <c r="G102" s="82">
        <v>10036</v>
      </c>
      <c r="H102" s="82">
        <v>10036</v>
      </c>
    </row>
    <row r="103" spans="1:8" ht="42.75" customHeight="1" x14ac:dyDescent="0.25">
      <c r="A103" s="26" t="s">
        <v>369</v>
      </c>
      <c r="B103" s="27"/>
      <c r="C103" s="27"/>
      <c r="D103" s="19"/>
      <c r="E103" s="30" t="s">
        <v>365</v>
      </c>
      <c r="F103" s="38">
        <f>F104</f>
        <v>6962.1</v>
      </c>
      <c r="G103" s="38">
        <f t="shared" si="37"/>
        <v>6962.1</v>
      </c>
      <c r="H103" s="38">
        <f t="shared" si="37"/>
        <v>6962.1</v>
      </c>
    </row>
    <row r="104" spans="1:8" ht="42.75" customHeight="1" x14ac:dyDescent="0.25">
      <c r="A104" s="27" t="s">
        <v>370</v>
      </c>
      <c r="B104" s="27"/>
      <c r="C104" s="27"/>
      <c r="D104" s="19"/>
      <c r="E104" s="23" t="s">
        <v>366</v>
      </c>
      <c r="F104" s="82">
        <f>F105</f>
        <v>6962.1</v>
      </c>
      <c r="G104" s="82">
        <f t="shared" si="37"/>
        <v>6962.1</v>
      </c>
      <c r="H104" s="82">
        <f t="shared" si="37"/>
        <v>6962.1</v>
      </c>
    </row>
    <row r="105" spans="1:8" ht="20.25" customHeight="1" x14ac:dyDescent="0.25">
      <c r="A105" s="27" t="s">
        <v>370</v>
      </c>
      <c r="B105" s="27" t="s">
        <v>198</v>
      </c>
      <c r="C105" s="27" t="s">
        <v>47</v>
      </c>
      <c r="D105" s="19" t="s">
        <v>48</v>
      </c>
      <c r="E105" s="23" t="s">
        <v>388</v>
      </c>
      <c r="F105" s="82">
        <v>6962.1</v>
      </c>
      <c r="G105" s="82">
        <v>6962.1</v>
      </c>
      <c r="H105" s="82">
        <v>6962.1</v>
      </c>
    </row>
    <row r="106" spans="1:8" ht="40.5" customHeight="1" x14ac:dyDescent="0.25">
      <c r="A106" s="35" t="s">
        <v>235</v>
      </c>
      <c r="B106" s="19"/>
      <c r="C106" s="19"/>
      <c r="D106" s="19"/>
      <c r="E106" s="45" t="s">
        <v>236</v>
      </c>
      <c r="F106" s="37">
        <f>F107+F116+F119</f>
        <v>19866</v>
      </c>
      <c r="G106" s="37">
        <f>G107+G116+G119</f>
        <v>0</v>
      </c>
      <c r="H106" s="37">
        <f>H107+H116+H119</f>
        <v>0</v>
      </c>
    </row>
    <row r="107" spans="1:8" s="11" customFormat="1" ht="42" customHeight="1" x14ac:dyDescent="0.25">
      <c r="A107" s="26" t="s">
        <v>237</v>
      </c>
      <c r="B107" s="26"/>
      <c r="C107" s="26"/>
      <c r="D107" s="26"/>
      <c r="E107" s="30" t="s">
        <v>238</v>
      </c>
      <c r="F107" s="38">
        <f>F114+F111+F108</f>
        <v>5761.4</v>
      </c>
      <c r="G107" s="38">
        <f t="shared" ref="G107:H107" si="38">G114+G111+G108</f>
        <v>0</v>
      </c>
      <c r="H107" s="38">
        <f t="shared" si="38"/>
        <v>0</v>
      </c>
    </row>
    <row r="108" spans="1:8" s="11" customFormat="1" ht="30.75" customHeight="1" x14ac:dyDescent="0.25">
      <c r="A108" s="19" t="s">
        <v>408</v>
      </c>
      <c r="B108" s="19"/>
      <c r="C108" s="19"/>
      <c r="D108" s="19"/>
      <c r="E108" s="29" t="s">
        <v>440</v>
      </c>
      <c r="F108" s="39">
        <f>F110+F109</f>
        <v>4098.8</v>
      </c>
      <c r="G108" s="39">
        <f t="shared" ref="G108:H108" si="39">G110+G109</f>
        <v>0</v>
      </c>
      <c r="H108" s="39">
        <f t="shared" si="39"/>
        <v>0</v>
      </c>
    </row>
    <row r="109" spans="1:8" s="11" customFormat="1" ht="30.75" customHeight="1" x14ac:dyDescent="0.25">
      <c r="A109" s="19" t="s">
        <v>408</v>
      </c>
      <c r="B109" s="19" t="s">
        <v>13</v>
      </c>
      <c r="C109" s="19" t="s">
        <v>47</v>
      </c>
      <c r="D109" s="19" t="s">
        <v>233</v>
      </c>
      <c r="E109" s="22" t="s">
        <v>81</v>
      </c>
      <c r="F109" s="39">
        <v>3433.5</v>
      </c>
      <c r="G109" s="39">
        <v>0</v>
      </c>
      <c r="H109" s="39">
        <v>0</v>
      </c>
    </row>
    <row r="110" spans="1:8" s="11" customFormat="1" ht="31.5" customHeight="1" x14ac:dyDescent="0.25">
      <c r="A110" s="19" t="s">
        <v>408</v>
      </c>
      <c r="B110" s="19" t="s">
        <v>13</v>
      </c>
      <c r="C110" s="19" t="s">
        <v>47</v>
      </c>
      <c r="D110" s="19" t="s">
        <v>48</v>
      </c>
      <c r="E110" s="22" t="s">
        <v>81</v>
      </c>
      <c r="F110" s="39">
        <v>665.3</v>
      </c>
      <c r="G110" s="39">
        <v>0</v>
      </c>
      <c r="H110" s="39">
        <v>0</v>
      </c>
    </row>
    <row r="111" spans="1:8" ht="28.5" customHeight="1" x14ac:dyDescent="0.25">
      <c r="A111" s="19" t="s">
        <v>285</v>
      </c>
      <c r="B111" s="19"/>
      <c r="C111" s="19"/>
      <c r="D111" s="19"/>
      <c r="E111" s="29" t="s">
        <v>284</v>
      </c>
      <c r="F111" s="39">
        <f>F113+F112</f>
        <v>796.4</v>
      </c>
      <c r="G111" s="39">
        <f t="shared" ref="G111:H111" si="40">G113</f>
        <v>0</v>
      </c>
      <c r="H111" s="39">
        <f t="shared" si="40"/>
        <v>0</v>
      </c>
    </row>
    <row r="112" spans="1:8" ht="28.5" customHeight="1" x14ac:dyDescent="0.25">
      <c r="A112" s="19" t="s">
        <v>285</v>
      </c>
      <c r="B112" s="19" t="s">
        <v>13</v>
      </c>
      <c r="C112" s="19" t="s">
        <v>47</v>
      </c>
      <c r="D112" s="19" t="s">
        <v>233</v>
      </c>
      <c r="E112" s="22" t="s">
        <v>81</v>
      </c>
      <c r="F112" s="39">
        <v>441.5</v>
      </c>
      <c r="G112" s="39">
        <v>0</v>
      </c>
      <c r="H112" s="39">
        <v>0</v>
      </c>
    </row>
    <row r="113" spans="1:8" ht="30" customHeight="1" x14ac:dyDescent="0.25">
      <c r="A113" s="19" t="s">
        <v>285</v>
      </c>
      <c r="B113" s="19" t="s">
        <v>13</v>
      </c>
      <c r="C113" s="19" t="s">
        <v>47</v>
      </c>
      <c r="D113" s="19" t="s">
        <v>48</v>
      </c>
      <c r="E113" s="22" t="s">
        <v>81</v>
      </c>
      <c r="F113" s="39">
        <v>354.9</v>
      </c>
      <c r="G113" s="39">
        <v>0</v>
      </c>
      <c r="H113" s="39">
        <v>0</v>
      </c>
    </row>
    <row r="114" spans="1:8" ht="40.5" customHeight="1" x14ac:dyDescent="0.25">
      <c r="A114" s="19" t="s">
        <v>253</v>
      </c>
      <c r="B114" s="19"/>
      <c r="C114" s="19"/>
      <c r="D114" s="19"/>
      <c r="E114" s="22" t="s">
        <v>274</v>
      </c>
      <c r="F114" s="46">
        <f t="shared" ref="F114" si="41">F115</f>
        <v>866.2</v>
      </c>
      <c r="G114" s="46">
        <f t="shared" ref="G114:H122" si="42">G115</f>
        <v>0</v>
      </c>
      <c r="H114" s="46">
        <f t="shared" si="42"/>
        <v>0</v>
      </c>
    </row>
    <row r="115" spans="1:8" ht="28.5" customHeight="1" x14ac:dyDescent="0.25">
      <c r="A115" s="19" t="s">
        <v>253</v>
      </c>
      <c r="B115" s="19" t="s">
        <v>13</v>
      </c>
      <c r="C115" s="19" t="s">
        <v>47</v>
      </c>
      <c r="D115" s="19" t="s">
        <v>48</v>
      </c>
      <c r="E115" s="18" t="s">
        <v>16</v>
      </c>
      <c r="F115" s="46">
        <v>866.2</v>
      </c>
      <c r="G115" s="46">
        <v>0</v>
      </c>
      <c r="H115" s="46">
        <v>0</v>
      </c>
    </row>
    <row r="116" spans="1:8" ht="32.25" customHeight="1" x14ac:dyDescent="0.25">
      <c r="A116" s="87" t="s">
        <v>460</v>
      </c>
      <c r="B116" s="26"/>
      <c r="C116" s="26"/>
      <c r="D116" s="26"/>
      <c r="E116" s="28" t="s">
        <v>461</v>
      </c>
      <c r="F116" s="47">
        <f>F117</f>
        <v>13852.1</v>
      </c>
      <c r="G116" s="47">
        <f t="shared" ref="G116:H116" si="43">G117</f>
        <v>0</v>
      </c>
      <c r="H116" s="47">
        <f t="shared" si="43"/>
        <v>0</v>
      </c>
    </row>
    <row r="117" spans="1:8" ht="52.5" customHeight="1" x14ac:dyDescent="0.25">
      <c r="A117" s="27" t="s">
        <v>453</v>
      </c>
      <c r="B117" s="27"/>
      <c r="C117" s="27"/>
      <c r="D117" s="27"/>
      <c r="E117" s="23" t="s">
        <v>454</v>
      </c>
      <c r="F117" s="82">
        <f>F118</f>
        <v>13852.1</v>
      </c>
      <c r="G117" s="82">
        <f t="shared" ref="G117:H117" si="44">G118</f>
        <v>0</v>
      </c>
      <c r="H117" s="82">
        <f t="shared" si="44"/>
        <v>0</v>
      </c>
    </row>
    <row r="118" spans="1:8" ht="34.5" customHeight="1" x14ac:dyDescent="0.25">
      <c r="A118" s="19" t="s">
        <v>453</v>
      </c>
      <c r="B118" s="19" t="s">
        <v>13</v>
      </c>
      <c r="C118" s="19" t="s">
        <v>47</v>
      </c>
      <c r="D118" s="19" t="s">
        <v>233</v>
      </c>
      <c r="E118" s="22" t="s">
        <v>81</v>
      </c>
      <c r="F118" s="39">
        <v>13852.1</v>
      </c>
      <c r="G118" s="39">
        <v>0</v>
      </c>
      <c r="H118" s="39">
        <v>0</v>
      </c>
    </row>
    <row r="119" spans="1:8" ht="32.25" customHeight="1" x14ac:dyDescent="0.25">
      <c r="A119" s="26" t="s">
        <v>456</v>
      </c>
      <c r="B119" s="26"/>
      <c r="C119" s="26"/>
      <c r="D119" s="26"/>
      <c r="E119" s="28" t="s">
        <v>457</v>
      </c>
      <c r="F119" s="47">
        <f>F120+F122</f>
        <v>252.5</v>
      </c>
      <c r="G119" s="47">
        <f t="shared" ref="G119:H119" si="45">G120+G122</f>
        <v>0</v>
      </c>
      <c r="H119" s="47">
        <f t="shared" si="45"/>
        <v>0</v>
      </c>
    </row>
    <row r="120" spans="1:8" ht="39.75" customHeight="1" x14ac:dyDescent="0.25">
      <c r="A120" s="19" t="s">
        <v>455</v>
      </c>
      <c r="B120" s="19"/>
      <c r="C120" s="19"/>
      <c r="D120" s="19"/>
      <c r="E120" s="29" t="s">
        <v>296</v>
      </c>
      <c r="F120" s="46">
        <f t="shared" ref="F120:F122" si="46">F121</f>
        <v>202</v>
      </c>
      <c r="G120" s="46">
        <f t="shared" si="42"/>
        <v>0</v>
      </c>
      <c r="H120" s="46">
        <f t="shared" si="42"/>
        <v>0</v>
      </c>
    </row>
    <row r="121" spans="1:8" ht="29.25" customHeight="1" x14ac:dyDescent="0.25">
      <c r="A121" s="19" t="s">
        <v>455</v>
      </c>
      <c r="B121" s="19" t="s">
        <v>13</v>
      </c>
      <c r="C121" s="19" t="s">
        <v>47</v>
      </c>
      <c r="D121" s="19" t="s">
        <v>48</v>
      </c>
      <c r="E121" s="18" t="s">
        <v>16</v>
      </c>
      <c r="F121" s="46">
        <v>202</v>
      </c>
      <c r="G121" s="46">
        <v>0</v>
      </c>
      <c r="H121" s="46">
        <v>0</v>
      </c>
    </row>
    <row r="122" spans="1:8" ht="39.75" customHeight="1" x14ac:dyDescent="0.25">
      <c r="A122" s="19" t="s">
        <v>458</v>
      </c>
      <c r="B122" s="19"/>
      <c r="C122" s="19"/>
      <c r="D122" s="19"/>
      <c r="E122" s="29" t="s">
        <v>459</v>
      </c>
      <c r="F122" s="46">
        <f t="shared" si="46"/>
        <v>50.5</v>
      </c>
      <c r="G122" s="46">
        <f t="shared" si="42"/>
        <v>0</v>
      </c>
      <c r="H122" s="46">
        <f t="shared" si="42"/>
        <v>0</v>
      </c>
    </row>
    <row r="123" spans="1:8" ht="29.25" customHeight="1" x14ac:dyDescent="0.25">
      <c r="A123" s="19" t="s">
        <v>458</v>
      </c>
      <c r="B123" s="19" t="s">
        <v>13</v>
      </c>
      <c r="C123" s="19" t="s">
        <v>47</v>
      </c>
      <c r="D123" s="19" t="s">
        <v>48</v>
      </c>
      <c r="E123" s="18" t="s">
        <v>16</v>
      </c>
      <c r="F123" s="46">
        <v>50.5</v>
      </c>
      <c r="G123" s="46">
        <v>0</v>
      </c>
      <c r="H123" s="46">
        <v>0</v>
      </c>
    </row>
    <row r="124" spans="1:8" ht="18.75" customHeight="1" x14ac:dyDescent="0.25">
      <c r="A124" s="44" t="s">
        <v>61</v>
      </c>
      <c r="B124" s="44"/>
      <c r="C124" s="44"/>
      <c r="D124" s="48"/>
      <c r="E124" s="45" t="s">
        <v>34</v>
      </c>
      <c r="F124" s="49">
        <f>F125+F129</f>
        <v>2406</v>
      </c>
      <c r="G124" s="49">
        <f t="shared" ref="G124:H124" si="47">G125+G129</f>
        <v>2369.6999999999998</v>
      </c>
      <c r="H124" s="49">
        <f t="shared" si="47"/>
        <v>2369.6999999999998</v>
      </c>
    </row>
    <row r="125" spans="1:8" s="11" customFormat="1" ht="30.75" customHeight="1" x14ac:dyDescent="0.25">
      <c r="A125" s="50" t="s">
        <v>62</v>
      </c>
      <c r="B125" s="50"/>
      <c r="C125" s="50"/>
      <c r="D125" s="50"/>
      <c r="E125" s="28" t="s">
        <v>262</v>
      </c>
      <c r="F125" s="47">
        <f t="shared" ref="F125:H125" si="48">F126</f>
        <v>973.80000000000007</v>
      </c>
      <c r="G125" s="47">
        <f t="shared" si="48"/>
        <v>937.5</v>
      </c>
      <c r="H125" s="47">
        <f t="shared" si="48"/>
        <v>937.5</v>
      </c>
    </row>
    <row r="126" spans="1:8" ht="39" customHeight="1" x14ac:dyDescent="0.25">
      <c r="A126" s="19" t="s">
        <v>63</v>
      </c>
      <c r="B126" s="19"/>
      <c r="C126" s="19"/>
      <c r="D126" s="19"/>
      <c r="E126" s="22" t="s">
        <v>37</v>
      </c>
      <c r="F126" s="46">
        <f>F127+F128</f>
        <v>973.80000000000007</v>
      </c>
      <c r="G126" s="46">
        <f t="shared" ref="G126:H126" si="49">G127+G128</f>
        <v>937.5</v>
      </c>
      <c r="H126" s="46">
        <f t="shared" si="49"/>
        <v>937.5</v>
      </c>
    </row>
    <row r="127" spans="1:8" ht="66.75" customHeight="1" x14ac:dyDescent="0.25">
      <c r="A127" s="19" t="s">
        <v>63</v>
      </c>
      <c r="B127" s="19" t="s">
        <v>64</v>
      </c>
      <c r="C127" s="19" t="s">
        <v>47</v>
      </c>
      <c r="D127" s="19" t="s">
        <v>65</v>
      </c>
      <c r="E127" s="22" t="s">
        <v>66</v>
      </c>
      <c r="F127" s="46">
        <v>944.6</v>
      </c>
      <c r="G127" s="46">
        <v>908.3</v>
      </c>
      <c r="H127" s="46">
        <v>908.3</v>
      </c>
    </row>
    <row r="128" spans="1:8" ht="26.25" customHeight="1" x14ac:dyDescent="0.25">
      <c r="A128" s="19" t="s">
        <v>63</v>
      </c>
      <c r="B128" s="19" t="s">
        <v>67</v>
      </c>
      <c r="C128" s="19" t="s">
        <v>47</v>
      </c>
      <c r="D128" s="19" t="s">
        <v>65</v>
      </c>
      <c r="E128" s="22" t="s">
        <v>219</v>
      </c>
      <c r="F128" s="46">
        <v>29.2</v>
      </c>
      <c r="G128" s="46">
        <v>29.2</v>
      </c>
      <c r="H128" s="46">
        <v>29.2</v>
      </c>
    </row>
    <row r="129" spans="1:9" ht="42.75" customHeight="1" x14ac:dyDescent="0.25">
      <c r="A129" s="19" t="s">
        <v>68</v>
      </c>
      <c r="B129" s="19"/>
      <c r="C129" s="19"/>
      <c r="D129" s="19"/>
      <c r="E129" s="22" t="s">
        <v>243</v>
      </c>
      <c r="F129" s="46">
        <f>F130+F131</f>
        <v>1432.1999999999998</v>
      </c>
      <c r="G129" s="46">
        <f t="shared" ref="G129:H129" si="50">G130+G131</f>
        <v>1432.1999999999998</v>
      </c>
      <c r="H129" s="46">
        <f t="shared" si="50"/>
        <v>1432.1999999999998</v>
      </c>
    </row>
    <row r="130" spans="1:9" ht="64.5" customHeight="1" x14ac:dyDescent="0.25">
      <c r="A130" s="19" t="s">
        <v>68</v>
      </c>
      <c r="B130" s="19" t="s">
        <v>64</v>
      </c>
      <c r="C130" s="19" t="s">
        <v>47</v>
      </c>
      <c r="D130" s="19" t="s">
        <v>65</v>
      </c>
      <c r="E130" s="22" t="s">
        <v>66</v>
      </c>
      <c r="F130" s="46">
        <v>1200.5999999999999</v>
      </c>
      <c r="G130" s="46">
        <v>1200.5999999999999</v>
      </c>
      <c r="H130" s="46">
        <v>1200.5999999999999</v>
      </c>
    </row>
    <row r="131" spans="1:9" ht="28.5" customHeight="1" x14ac:dyDescent="0.25">
      <c r="A131" s="19" t="s">
        <v>68</v>
      </c>
      <c r="B131" s="19" t="s">
        <v>67</v>
      </c>
      <c r="C131" s="19" t="s">
        <v>47</v>
      </c>
      <c r="D131" s="19" t="s">
        <v>65</v>
      </c>
      <c r="E131" s="22" t="s">
        <v>219</v>
      </c>
      <c r="F131" s="46">
        <v>231.6</v>
      </c>
      <c r="G131" s="46">
        <v>231.6</v>
      </c>
      <c r="H131" s="46">
        <v>231.6</v>
      </c>
    </row>
    <row r="132" spans="1:9" ht="44.25" customHeight="1" x14ac:dyDescent="0.25">
      <c r="A132" s="32" t="s">
        <v>69</v>
      </c>
      <c r="B132" s="32"/>
      <c r="C132" s="32"/>
      <c r="D132" s="32"/>
      <c r="E132" s="33" t="s">
        <v>487</v>
      </c>
      <c r="F132" s="34">
        <f>F133+F148</f>
        <v>10411.099999999999</v>
      </c>
      <c r="G132" s="34">
        <f>G133+G148</f>
        <v>8002.9</v>
      </c>
      <c r="H132" s="34">
        <f>H133+H148</f>
        <v>7994.6</v>
      </c>
      <c r="I132" s="8"/>
    </row>
    <row r="133" spans="1:9" ht="25.5" x14ac:dyDescent="0.25">
      <c r="A133" s="35" t="s">
        <v>70</v>
      </c>
      <c r="B133" s="35"/>
      <c r="C133" s="35"/>
      <c r="D133" s="35"/>
      <c r="E133" s="36" t="s">
        <v>71</v>
      </c>
      <c r="F133" s="37">
        <f>F134+F139</f>
        <v>2641</v>
      </c>
      <c r="G133" s="37">
        <f>G134+G139</f>
        <v>331.3</v>
      </c>
      <c r="H133" s="37">
        <f>H134+H139</f>
        <v>331.3</v>
      </c>
      <c r="I133" s="7"/>
    </row>
    <row r="134" spans="1:9" s="11" customFormat="1" ht="54.75" customHeight="1" x14ac:dyDescent="0.25">
      <c r="A134" s="26" t="s">
        <v>72</v>
      </c>
      <c r="B134" s="26"/>
      <c r="C134" s="26"/>
      <c r="D134" s="26"/>
      <c r="E134" s="51" t="s">
        <v>73</v>
      </c>
      <c r="F134" s="38">
        <f>F135+F137</f>
        <v>515.29999999999995</v>
      </c>
      <c r="G134" s="38">
        <f t="shared" ref="G134:H134" si="51">G135</f>
        <v>331.3</v>
      </c>
      <c r="H134" s="38">
        <f t="shared" si="51"/>
        <v>331.3</v>
      </c>
      <c r="I134" s="15"/>
    </row>
    <row r="135" spans="1:9" ht="67.5" customHeight="1" x14ac:dyDescent="0.25">
      <c r="A135" s="19" t="s">
        <v>74</v>
      </c>
      <c r="B135" s="19"/>
      <c r="C135" s="19"/>
      <c r="D135" s="19"/>
      <c r="E135" s="22" t="s">
        <v>488</v>
      </c>
      <c r="F135" s="39">
        <f>F136</f>
        <v>365.3</v>
      </c>
      <c r="G135" s="39">
        <v>331.3</v>
      </c>
      <c r="H135" s="39">
        <v>331.3</v>
      </c>
    </row>
    <row r="136" spans="1:9" ht="30.75" customHeight="1" x14ac:dyDescent="0.25">
      <c r="A136" s="19" t="s">
        <v>74</v>
      </c>
      <c r="B136" s="19" t="s">
        <v>67</v>
      </c>
      <c r="C136" s="19" t="s">
        <v>22</v>
      </c>
      <c r="D136" s="19" t="s">
        <v>75</v>
      </c>
      <c r="E136" s="22" t="s">
        <v>219</v>
      </c>
      <c r="F136" s="39">
        <v>365.3</v>
      </c>
      <c r="G136" s="39">
        <v>331.3</v>
      </c>
      <c r="H136" s="39">
        <v>331.3</v>
      </c>
    </row>
    <row r="137" spans="1:9" ht="30" customHeight="1" x14ac:dyDescent="0.25">
      <c r="A137" s="19" t="s">
        <v>472</v>
      </c>
      <c r="B137" s="64"/>
      <c r="C137" s="19"/>
      <c r="D137" s="19"/>
      <c r="E137" s="29" t="s">
        <v>473</v>
      </c>
      <c r="F137" s="39">
        <f>F138</f>
        <v>150</v>
      </c>
      <c r="G137" s="39">
        <f t="shared" ref="G137:H137" si="52">G138</f>
        <v>0</v>
      </c>
      <c r="H137" s="39">
        <f t="shared" si="52"/>
        <v>0</v>
      </c>
    </row>
    <row r="138" spans="1:9" ht="30.75" customHeight="1" x14ac:dyDescent="0.25">
      <c r="A138" s="19" t="s">
        <v>472</v>
      </c>
      <c r="B138" s="64" t="s">
        <v>67</v>
      </c>
      <c r="C138" s="19" t="s">
        <v>22</v>
      </c>
      <c r="D138" s="19" t="s">
        <v>272</v>
      </c>
      <c r="E138" s="22" t="s">
        <v>219</v>
      </c>
      <c r="F138" s="39">
        <v>150</v>
      </c>
      <c r="G138" s="39">
        <v>0</v>
      </c>
      <c r="H138" s="39">
        <v>0</v>
      </c>
    </row>
    <row r="139" spans="1:9" ht="27.75" customHeight="1" x14ac:dyDescent="0.25">
      <c r="A139" s="19" t="s">
        <v>308</v>
      </c>
      <c r="B139" s="19"/>
      <c r="C139" s="19"/>
      <c r="D139" s="48"/>
      <c r="E139" s="51" t="s">
        <v>307</v>
      </c>
      <c r="F139" s="39">
        <f>F140+F144+F142+F146</f>
        <v>2125.6999999999998</v>
      </c>
      <c r="G139" s="39">
        <f t="shared" ref="G139:H139" si="53">G140+G144+G142+G146</f>
        <v>0</v>
      </c>
      <c r="H139" s="39">
        <f t="shared" si="53"/>
        <v>0</v>
      </c>
    </row>
    <row r="140" spans="1:9" ht="27.75" customHeight="1" x14ac:dyDescent="0.25">
      <c r="A140" s="52" t="s">
        <v>422</v>
      </c>
      <c r="B140" s="19"/>
      <c r="C140" s="19"/>
      <c r="D140" s="19"/>
      <c r="E140" s="24" t="s">
        <v>423</v>
      </c>
      <c r="F140" s="89">
        <f>F141</f>
        <v>710</v>
      </c>
      <c r="G140" s="90">
        <f t="shared" ref="G140:H140" si="54">G141</f>
        <v>0</v>
      </c>
      <c r="H140" s="90">
        <f t="shared" si="54"/>
        <v>0</v>
      </c>
    </row>
    <row r="141" spans="1:9" ht="27.75" customHeight="1" x14ac:dyDescent="0.25">
      <c r="A141" s="52" t="s">
        <v>422</v>
      </c>
      <c r="B141" s="19" t="s">
        <v>67</v>
      </c>
      <c r="C141" s="19" t="s">
        <v>22</v>
      </c>
      <c r="D141" s="19" t="s">
        <v>272</v>
      </c>
      <c r="E141" s="23" t="s">
        <v>219</v>
      </c>
      <c r="F141" s="89">
        <v>710</v>
      </c>
      <c r="G141" s="90">
        <v>0</v>
      </c>
      <c r="H141" s="90">
        <v>0</v>
      </c>
    </row>
    <row r="142" spans="1:9" ht="69" customHeight="1" x14ac:dyDescent="0.25">
      <c r="A142" s="52" t="s">
        <v>468</v>
      </c>
      <c r="B142" s="19"/>
      <c r="C142" s="19"/>
      <c r="D142" s="19"/>
      <c r="E142" s="18" t="s">
        <v>469</v>
      </c>
      <c r="F142" s="39">
        <f>F143</f>
        <v>150</v>
      </c>
      <c r="G142" s="39">
        <f t="shared" ref="G142:H142" si="55">G143</f>
        <v>0</v>
      </c>
      <c r="H142" s="39">
        <f t="shared" si="55"/>
        <v>0</v>
      </c>
    </row>
    <row r="143" spans="1:9" ht="27.75" customHeight="1" x14ac:dyDescent="0.25">
      <c r="A143" s="52" t="s">
        <v>468</v>
      </c>
      <c r="B143" s="19" t="s">
        <v>67</v>
      </c>
      <c r="C143" s="19" t="s">
        <v>22</v>
      </c>
      <c r="D143" s="19" t="s">
        <v>233</v>
      </c>
      <c r="E143" s="22" t="s">
        <v>219</v>
      </c>
      <c r="F143" s="39">
        <v>150</v>
      </c>
      <c r="G143" s="39">
        <v>0</v>
      </c>
      <c r="H143" s="39">
        <v>0</v>
      </c>
    </row>
    <row r="144" spans="1:9" ht="44.25" customHeight="1" x14ac:dyDescent="0.25">
      <c r="A144" s="52" t="s">
        <v>309</v>
      </c>
      <c r="B144" s="19"/>
      <c r="C144" s="19"/>
      <c r="D144" s="19"/>
      <c r="E144" s="18" t="s">
        <v>416</v>
      </c>
      <c r="F144" s="39">
        <f>F145</f>
        <v>1249</v>
      </c>
      <c r="G144" s="39">
        <f t="shared" ref="G144:H144" si="56">G145</f>
        <v>0</v>
      </c>
      <c r="H144" s="39">
        <f t="shared" si="56"/>
        <v>0</v>
      </c>
    </row>
    <row r="145" spans="1:8" ht="27.75" customHeight="1" x14ac:dyDescent="0.25">
      <c r="A145" s="52" t="s">
        <v>309</v>
      </c>
      <c r="B145" s="19" t="s">
        <v>67</v>
      </c>
      <c r="C145" s="19" t="s">
        <v>22</v>
      </c>
      <c r="D145" s="19" t="s">
        <v>272</v>
      </c>
      <c r="E145" s="22" t="s">
        <v>219</v>
      </c>
      <c r="F145" s="39">
        <v>1249</v>
      </c>
      <c r="G145" s="39">
        <v>0</v>
      </c>
      <c r="H145" s="39">
        <v>0</v>
      </c>
    </row>
    <row r="146" spans="1:8" ht="67.5" customHeight="1" x14ac:dyDescent="0.25">
      <c r="A146" s="52" t="s">
        <v>470</v>
      </c>
      <c r="B146" s="19"/>
      <c r="C146" s="19"/>
      <c r="D146" s="19"/>
      <c r="E146" s="18" t="s">
        <v>471</v>
      </c>
      <c r="F146" s="39">
        <f>F147</f>
        <v>16.7</v>
      </c>
      <c r="G146" s="39">
        <f t="shared" ref="G146:H146" si="57">G147</f>
        <v>0</v>
      </c>
      <c r="H146" s="39">
        <f t="shared" si="57"/>
        <v>0</v>
      </c>
    </row>
    <row r="147" spans="1:8" ht="30.75" customHeight="1" x14ac:dyDescent="0.25">
      <c r="A147" s="52" t="s">
        <v>470</v>
      </c>
      <c r="B147" s="19" t="s">
        <v>67</v>
      </c>
      <c r="C147" s="19" t="s">
        <v>22</v>
      </c>
      <c r="D147" s="19" t="s">
        <v>233</v>
      </c>
      <c r="E147" s="22" t="s">
        <v>219</v>
      </c>
      <c r="F147" s="39">
        <v>16.7</v>
      </c>
      <c r="G147" s="39">
        <v>0</v>
      </c>
      <c r="H147" s="39">
        <v>0</v>
      </c>
    </row>
    <row r="148" spans="1:8" ht="43.5" customHeight="1" x14ac:dyDescent="0.25">
      <c r="A148" s="35" t="s">
        <v>76</v>
      </c>
      <c r="B148" s="35"/>
      <c r="C148" s="35"/>
      <c r="D148" s="35"/>
      <c r="E148" s="36" t="s">
        <v>77</v>
      </c>
      <c r="F148" s="37">
        <f>F149</f>
        <v>7770.0999999999995</v>
      </c>
      <c r="G148" s="37">
        <f t="shared" ref="G148:H148" si="58">G149</f>
        <v>7671.5999999999995</v>
      </c>
      <c r="H148" s="37">
        <f t="shared" si="58"/>
        <v>7663.3</v>
      </c>
    </row>
    <row r="149" spans="1:8" s="11" customFormat="1" ht="38.25" customHeight="1" x14ac:dyDescent="0.25">
      <c r="A149" s="26" t="s">
        <v>78</v>
      </c>
      <c r="B149" s="26"/>
      <c r="C149" s="26"/>
      <c r="D149" s="26"/>
      <c r="E149" s="51" t="s">
        <v>79</v>
      </c>
      <c r="F149" s="38">
        <f>F152+F156+F150+F154</f>
        <v>7770.0999999999995</v>
      </c>
      <c r="G149" s="38">
        <f t="shared" ref="G149:H149" si="59">G152+G156+G150+G154</f>
        <v>7671.5999999999995</v>
      </c>
      <c r="H149" s="38">
        <f t="shared" si="59"/>
        <v>7663.3</v>
      </c>
    </row>
    <row r="150" spans="1:8" s="11" customFormat="1" ht="40.5" customHeight="1" x14ac:dyDescent="0.25">
      <c r="A150" s="19" t="s">
        <v>273</v>
      </c>
      <c r="B150" s="19"/>
      <c r="C150" s="19"/>
      <c r="D150" s="19"/>
      <c r="E150" s="43" t="s">
        <v>270</v>
      </c>
      <c r="F150" s="39">
        <f>F151</f>
        <v>1334.1</v>
      </c>
      <c r="G150" s="39">
        <f t="shared" ref="G150:H150" si="60">G151</f>
        <v>1334.1</v>
      </c>
      <c r="H150" s="39">
        <f t="shared" si="60"/>
        <v>1334.1</v>
      </c>
    </row>
    <row r="151" spans="1:8" s="11" customFormat="1" ht="32.25" customHeight="1" x14ac:dyDescent="0.25">
      <c r="A151" s="19" t="s">
        <v>273</v>
      </c>
      <c r="B151" s="19" t="s">
        <v>13</v>
      </c>
      <c r="C151" s="19" t="s">
        <v>14</v>
      </c>
      <c r="D151" s="19" t="s">
        <v>233</v>
      </c>
      <c r="E151" s="43" t="s">
        <v>16</v>
      </c>
      <c r="F151" s="39">
        <v>1334.1</v>
      </c>
      <c r="G151" s="39">
        <v>1334.1</v>
      </c>
      <c r="H151" s="39">
        <v>1334.1</v>
      </c>
    </row>
    <row r="152" spans="1:8" ht="28.5" customHeight="1" x14ac:dyDescent="0.25">
      <c r="A152" s="19" t="s">
        <v>80</v>
      </c>
      <c r="B152" s="19"/>
      <c r="C152" s="19"/>
      <c r="D152" s="19"/>
      <c r="E152" s="22" t="s">
        <v>489</v>
      </c>
      <c r="F152" s="39">
        <f>F153</f>
        <v>6249.3</v>
      </c>
      <c r="G152" s="39">
        <f t="shared" ref="G152:H152" si="61">G153</f>
        <v>6150.8</v>
      </c>
      <c r="H152" s="39">
        <f t="shared" si="61"/>
        <v>6142.5</v>
      </c>
    </row>
    <row r="153" spans="1:8" ht="30.75" customHeight="1" x14ac:dyDescent="0.25">
      <c r="A153" s="19" t="s">
        <v>80</v>
      </c>
      <c r="B153" s="19" t="s">
        <v>13</v>
      </c>
      <c r="C153" s="19" t="s">
        <v>14</v>
      </c>
      <c r="D153" s="19" t="s">
        <v>233</v>
      </c>
      <c r="E153" s="22" t="s">
        <v>81</v>
      </c>
      <c r="F153" s="39">
        <v>6249.3</v>
      </c>
      <c r="G153" s="39">
        <v>6150.8</v>
      </c>
      <c r="H153" s="39">
        <v>6142.5</v>
      </c>
    </row>
    <row r="154" spans="1:8" ht="27.75" customHeight="1" x14ac:dyDescent="0.25">
      <c r="A154" s="19" t="s">
        <v>389</v>
      </c>
      <c r="B154" s="19"/>
      <c r="C154" s="19"/>
      <c r="D154" s="19"/>
      <c r="E154" s="22" t="s">
        <v>390</v>
      </c>
      <c r="F154" s="39">
        <f>F155</f>
        <v>173.2</v>
      </c>
      <c r="G154" s="39">
        <f t="shared" ref="G154:H154" si="62">G155</f>
        <v>173.2</v>
      </c>
      <c r="H154" s="39">
        <f t="shared" si="62"/>
        <v>173.2</v>
      </c>
    </row>
    <row r="155" spans="1:8" ht="29.25" customHeight="1" x14ac:dyDescent="0.25">
      <c r="A155" s="19" t="s">
        <v>389</v>
      </c>
      <c r="B155" s="19" t="s">
        <v>13</v>
      </c>
      <c r="C155" s="19" t="s">
        <v>14</v>
      </c>
      <c r="D155" s="19" t="s">
        <v>391</v>
      </c>
      <c r="E155" s="22" t="s">
        <v>81</v>
      </c>
      <c r="F155" s="39">
        <v>173.2</v>
      </c>
      <c r="G155" s="39">
        <v>173.2</v>
      </c>
      <c r="H155" s="39">
        <v>173.2</v>
      </c>
    </row>
    <row r="156" spans="1:8" ht="55.5" customHeight="1" x14ac:dyDescent="0.25">
      <c r="A156" s="19" t="s">
        <v>269</v>
      </c>
      <c r="B156" s="19"/>
      <c r="C156" s="19"/>
      <c r="D156" s="19"/>
      <c r="E156" s="22" t="s">
        <v>267</v>
      </c>
      <c r="F156" s="39">
        <f>F157</f>
        <v>13.5</v>
      </c>
      <c r="G156" s="39">
        <f t="shared" ref="G156:H156" si="63">G157</f>
        <v>13.5</v>
      </c>
      <c r="H156" s="39">
        <f t="shared" si="63"/>
        <v>13.5</v>
      </c>
    </row>
    <row r="157" spans="1:8" ht="27.75" customHeight="1" x14ac:dyDescent="0.25">
      <c r="A157" s="19" t="s">
        <v>269</v>
      </c>
      <c r="B157" s="19" t="s">
        <v>13</v>
      </c>
      <c r="C157" s="19" t="s">
        <v>14</v>
      </c>
      <c r="D157" s="19" t="s">
        <v>233</v>
      </c>
      <c r="E157" s="22" t="s">
        <v>81</v>
      </c>
      <c r="F157" s="39">
        <v>13.5</v>
      </c>
      <c r="G157" s="39">
        <v>13.5</v>
      </c>
      <c r="H157" s="39">
        <v>13.5</v>
      </c>
    </row>
    <row r="158" spans="1:8" ht="40.5" customHeight="1" x14ac:dyDescent="0.25">
      <c r="A158" s="32" t="s">
        <v>82</v>
      </c>
      <c r="B158" s="32"/>
      <c r="C158" s="32"/>
      <c r="D158" s="32"/>
      <c r="E158" s="33" t="s">
        <v>427</v>
      </c>
      <c r="F158" s="34">
        <f>F159+F163+F173</f>
        <v>7579.2</v>
      </c>
      <c r="G158" s="34">
        <f>G159+G163+G173</f>
        <v>217.5</v>
      </c>
      <c r="H158" s="34">
        <f>H159+H163+H173</f>
        <v>217.5</v>
      </c>
    </row>
    <row r="159" spans="1:8" ht="25.5" x14ac:dyDescent="0.25">
      <c r="A159" s="35" t="s">
        <v>83</v>
      </c>
      <c r="B159" s="35"/>
      <c r="C159" s="35"/>
      <c r="D159" s="35"/>
      <c r="E159" s="36" t="s">
        <v>84</v>
      </c>
      <c r="F159" s="37">
        <f t="shared" ref="F159:H161" si="64">F160</f>
        <v>50</v>
      </c>
      <c r="G159" s="37">
        <f t="shared" si="64"/>
        <v>50</v>
      </c>
      <c r="H159" s="37">
        <f t="shared" si="64"/>
        <v>50</v>
      </c>
    </row>
    <row r="160" spans="1:8" s="11" customFormat="1" ht="37.5" customHeight="1" x14ac:dyDescent="0.25">
      <c r="A160" s="26" t="s">
        <v>85</v>
      </c>
      <c r="B160" s="26"/>
      <c r="C160" s="26"/>
      <c r="D160" s="26"/>
      <c r="E160" s="51" t="s">
        <v>86</v>
      </c>
      <c r="F160" s="38">
        <f t="shared" si="64"/>
        <v>50</v>
      </c>
      <c r="G160" s="38">
        <f t="shared" si="64"/>
        <v>50</v>
      </c>
      <c r="H160" s="38">
        <f t="shared" si="64"/>
        <v>50</v>
      </c>
    </row>
    <row r="161" spans="1:8" ht="54" customHeight="1" x14ac:dyDescent="0.25">
      <c r="A161" s="19" t="s">
        <v>87</v>
      </c>
      <c r="B161" s="19"/>
      <c r="C161" s="19"/>
      <c r="D161" s="19"/>
      <c r="E161" s="22" t="s">
        <v>88</v>
      </c>
      <c r="F161" s="39">
        <f t="shared" si="64"/>
        <v>50</v>
      </c>
      <c r="G161" s="39">
        <f t="shared" si="64"/>
        <v>50</v>
      </c>
      <c r="H161" s="39">
        <f t="shared" si="64"/>
        <v>50</v>
      </c>
    </row>
    <row r="162" spans="1:8" ht="30" customHeight="1" x14ac:dyDescent="0.25">
      <c r="A162" s="19" t="s">
        <v>87</v>
      </c>
      <c r="B162" s="19" t="s">
        <v>67</v>
      </c>
      <c r="C162" s="19" t="s">
        <v>14</v>
      </c>
      <c r="D162" s="19" t="s">
        <v>89</v>
      </c>
      <c r="E162" s="22" t="s">
        <v>219</v>
      </c>
      <c r="F162" s="39">
        <v>50</v>
      </c>
      <c r="G162" s="39">
        <v>50</v>
      </c>
      <c r="H162" s="39">
        <v>50</v>
      </c>
    </row>
    <row r="163" spans="1:8" ht="40.5" customHeight="1" x14ac:dyDescent="0.25">
      <c r="A163" s="35" t="s">
        <v>90</v>
      </c>
      <c r="B163" s="35"/>
      <c r="C163" s="35"/>
      <c r="D163" s="35"/>
      <c r="E163" s="36" t="s">
        <v>91</v>
      </c>
      <c r="F163" s="37">
        <f>F164+F167+F170</f>
        <v>167.5</v>
      </c>
      <c r="G163" s="37">
        <f>G164+G167+G170</f>
        <v>167.5</v>
      </c>
      <c r="H163" s="37">
        <f>H164+H167+H170</f>
        <v>167.5</v>
      </c>
    </row>
    <row r="164" spans="1:8" s="11" customFormat="1" ht="45" customHeight="1" x14ac:dyDescent="0.25">
      <c r="A164" s="26" t="s">
        <v>92</v>
      </c>
      <c r="B164" s="26"/>
      <c r="C164" s="26"/>
      <c r="D164" s="26"/>
      <c r="E164" s="51" t="s">
        <v>93</v>
      </c>
      <c r="F164" s="38">
        <f t="shared" ref="F164:H165" si="65">F165</f>
        <v>90.5</v>
      </c>
      <c r="G164" s="38">
        <f t="shared" si="65"/>
        <v>90.5</v>
      </c>
      <c r="H164" s="38">
        <f t="shared" si="65"/>
        <v>90.5</v>
      </c>
    </row>
    <row r="165" spans="1:8" ht="28.5" customHeight="1" x14ac:dyDescent="0.25">
      <c r="A165" s="19" t="s">
        <v>94</v>
      </c>
      <c r="B165" s="19"/>
      <c r="C165" s="19"/>
      <c r="D165" s="19"/>
      <c r="E165" s="29" t="s">
        <v>95</v>
      </c>
      <c r="F165" s="39">
        <f t="shared" si="65"/>
        <v>90.5</v>
      </c>
      <c r="G165" s="39">
        <f t="shared" si="65"/>
        <v>90.5</v>
      </c>
      <c r="H165" s="39">
        <f t="shared" si="65"/>
        <v>90.5</v>
      </c>
    </row>
    <row r="166" spans="1:8" ht="25.5" x14ac:dyDescent="0.25">
      <c r="A166" s="19" t="s">
        <v>94</v>
      </c>
      <c r="B166" s="19" t="s">
        <v>67</v>
      </c>
      <c r="C166" s="19" t="s">
        <v>14</v>
      </c>
      <c r="D166" s="19" t="s">
        <v>89</v>
      </c>
      <c r="E166" s="22" t="s">
        <v>219</v>
      </c>
      <c r="F166" s="39">
        <v>90.5</v>
      </c>
      <c r="G166" s="39">
        <v>90.5</v>
      </c>
      <c r="H166" s="39">
        <v>90.5</v>
      </c>
    </row>
    <row r="167" spans="1:8" s="11" customFormat="1" ht="31.5" customHeight="1" x14ac:dyDescent="0.25">
      <c r="A167" s="26" t="s">
        <v>96</v>
      </c>
      <c r="B167" s="26"/>
      <c r="C167" s="26"/>
      <c r="D167" s="26"/>
      <c r="E167" s="51" t="s">
        <v>97</v>
      </c>
      <c r="F167" s="38">
        <f t="shared" ref="F167:H168" si="66">F168</f>
        <v>33</v>
      </c>
      <c r="G167" s="38">
        <f t="shared" si="66"/>
        <v>33</v>
      </c>
      <c r="H167" s="38">
        <f t="shared" si="66"/>
        <v>33</v>
      </c>
    </row>
    <row r="168" spans="1:8" ht="52.5" customHeight="1" x14ac:dyDescent="0.25">
      <c r="A168" s="19" t="s">
        <v>98</v>
      </c>
      <c r="B168" s="19"/>
      <c r="C168" s="19"/>
      <c r="D168" s="19"/>
      <c r="E168" s="29" t="s">
        <v>99</v>
      </c>
      <c r="F168" s="39">
        <f t="shared" si="66"/>
        <v>33</v>
      </c>
      <c r="G168" s="39">
        <f t="shared" si="66"/>
        <v>33</v>
      </c>
      <c r="H168" s="39">
        <f t="shared" si="66"/>
        <v>33</v>
      </c>
    </row>
    <row r="169" spans="1:8" ht="30" customHeight="1" x14ac:dyDescent="0.25">
      <c r="A169" s="19" t="s">
        <v>98</v>
      </c>
      <c r="B169" s="19" t="s">
        <v>67</v>
      </c>
      <c r="C169" s="19" t="s">
        <v>14</v>
      </c>
      <c r="D169" s="19" t="s">
        <v>89</v>
      </c>
      <c r="E169" s="22" t="s">
        <v>219</v>
      </c>
      <c r="F169" s="39">
        <v>33</v>
      </c>
      <c r="G169" s="39">
        <v>33</v>
      </c>
      <c r="H169" s="39">
        <v>33</v>
      </c>
    </row>
    <row r="170" spans="1:8" s="11" customFormat="1" ht="54.75" customHeight="1" x14ac:dyDescent="0.25">
      <c r="A170" s="26" t="s">
        <v>100</v>
      </c>
      <c r="B170" s="26"/>
      <c r="C170" s="26"/>
      <c r="D170" s="26"/>
      <c r="E170" s="51" t="s">
        <v>101</v>
      </c>
      <c r="F170" s="38">
        <f t="shared" ref="F170:H171" si="67">F171</f>
        <v>44</v>
      </c>
      <c r="G170" s="38">
        <f t="shared" si="67"/>
        <v>44</v>
      </c>
      <c r="H170" s="38">
        <f t="shared" si="67"/>
        <v>44</v>
      </c>
    </row>
    <row r="171" spans="1:8" ht="39.75" customHeight="1" x14ac:dyDescent="0.25">
      <c r="A171" s="19" t="s">
        <v>102</v>
      </c>
      <c r="B171" s="19"/>
      <c r="C171" s="19"/>
      <c r="D171" s="19"/>
      <c r="E171" s="29" t="s">
        <v>103</v>
      </c>
      <c r="F171" s="39">
        <f t="shared" si="67"/>
        <v>44</v>
      </c>
      <c r="G171" s="39">
        <f t="shared" si="67"/>
        <v>44</v>
      </c>
      <c r="H171" s="39">
        <f t="shared" si="67"/>
        <v>44</v>
      </c>
    </row>
    <row r="172" spans="1:8" ht="26.25" customHeight="1" x14ac:dyDescent="0.25">
      <c r="A172" s="19" t="s">
        <v>102</v>
      </c>
      <c r="B172" s="19" t="s">
        <v>67</v>
      </c>
      <c r="C172" s="19" t="s">
        <v>14</v>
      </c>
      <c r="D172" s="19" t="s">
        <v>89</v>
      </c>
      <c r="E172" s="22" t="s">
        <v>219</v>
      </c>
      <c r="F172" s="39">
        <v>44</v>
      </c>
      <c r="G172" s="39">
        <v>44</v>
      </c>
      <c r="H172" s="39">
        <v>44</v>
      </c>
    </row>
    <row r="173" spans="1:8" ht="27.75" customHeight="1" x14ac:dyDescent="0.25">
      <c r="A173" s="35" t="s">
        <v>247</v>
      </c>
      <c r="B173" s="35"/>
      <c r="C173" s="35"/>
      <c r="D173" s="35"/>
      <c r="E173" s="54" t="s">
        <v>248</v>
      </c>
      <c r="F173" s="37">
        <f t="shared" ref="F173:H175" si="68">F174</f>
        <v>7361.7</v>
      </c>
      <c r="G173" s="37">
        <f t="shared" si="68"/>
        <v>0</v>
      </c>
      <c r="H173" s="37">
        <f t="shared" si="68"/>
        <v>0</v>
      </c>
    </row>
    <row r="174" spans="1:8" s="11" customFormat="1" ht="25.5" x14ac:dyDescent="0.25">
      <c r="A174" s="26" t="s">
        <v>250</v>
      </c>
      <c r="B174" s="26"/>
      <c r="C174" s="26"/>
      <c r="D174" s="26"/>
      <c r="E174" s="28" t="s">
        <v>249</v>
      </c>
      <c r="F174" s="38">
        <f t="shared" si="68"/>
        <v>7361.7</v>
      </c>
      <c r="G174" s="38">
        <f t="shared" si="68"/>
        <v>0</v>
      </c>
      <c r="H174" s="38">
        <f t="shared" si="68"/>
        <v>0</v>
      </c>
    </row>
    <row r="175" spans="1:8" s="13" customFormat="1" ht="26.25" customHeight="1" x14ac:dyDescent="0.25">
      <c r="A175" s="19" t="s">
        <v>275</v>
      </c>
      <c r="B175" s="19"/>
      <c r="C175" s="19"/>
      <c r="D175" s="19"/>
      <c r="E175" s="18" t="s">
        <v>276</v>
      </c>
      <c r="F175" s="39">
        <f t="shared" si="68"/>
        <v>7361.7</v>
      </c>
      <c r="G175" s="39">
        <f t="shared" si="68"/>
        <v>0</v>
      </c>
      <c r="H175" s="39">
        <f t="shared" si="68"/>
        <v>0</v>
      </c>
    </row>
    <row r="176" spans="1:8" ht="19.5" customHeight="1" x14ac:dyDescent="0.25">
      <c r="A176" s="19" t="s">
        <v>275</v>
      </c>
      <c r="B176" s="19" t="s">
        <v>17</v>
      </c>
      <c r="C176" s="19" t="s">
        <v>14</v>
      </c>
      <c r="D176" s="19" t="s">
        <v>338</v>
      </c>
      <c r="E176" s="18" t="s">
        <v>18</v>
      </c>
      <c r="F176" s="39">
        <v>7361.7</v>
      </c>
      <c r="G176" s="39">
        <v>0</v>
      </c>
      <c r="H176" s="39">
        <v>0</v>
      </c>
    </row>
    <row r="177" spans="1:8" ht="51" x14ac:dyDescent="0.25">
      <c r="A177" s="55" t="s">
        <v>104</v>
      </c>
      <c r="B177" s="55"/>
      <c r="C177" s="55"/>
      <c r="D177" s="55"/>
      <c r="E177" s="56" t="s">
        <v>428</v>
      </c>
      <c r="F177" s="57">
        <f>F178+F185+F194+F199+F212+F189</f>
        <v>10564.000000000002</v>
      </c>
      <c r="G177" s="57">
        <f t="shared" ref="G177:H177" si="69">G178+G185+G194+G199+G212+G189</f>
        <v>9985.5999999999985</v>
      </c>
      <c r="H177" s="57">
        <f t="shared" si="69"/>
        <v>9994.0000000000018</v>
      </c>
    </row>
    <row r="178" spans="1:8" ht="39.75" customHeight="1" x14ac:dyDescent="0.25">
      <c r="A178" s="44" t="s">
        <v>105</v>
      </c>
      <c r="B178" s="44"/>
      <c r="C178" s="44"/>
      <c r="D178" s="44"/>
      <c r="E178" s="36" t="s">
        <v>490</v>
      </c>
      <c r="F178" s="49">
        <f>F179+F182</f>
        <v>39</v>
      </c>
      <c r="G178" s="49">
        <f t="shared" ref="G178:H178" si="70">G179+G182</f>
        <v>9</v>
      </c>
      <c r="H178" s="49">
        <f t="shared" si="70"/>
        <v>9</v>
      </c>
    </row>
    <row r="179" spans="1:8" s="11" customFormat="1" ht="39" customHeight="1" x14ac:dyDescent="0.25">
      <c r="A179" s="50" t="s">
        <v>106</v>
      </c>
      <c r="B179" s="50"/>
      <c r="C179" s="50"/>
      <c r="D179" s="50"/>
      <c r="E179" s="14" t="s">
        <v>107</v>
      </c>
      <c r="F179" s="38">
        <f t="shared" ref="F179:H180" si="71">F180</f>
        <v>9</v>
      </c>
      <c r="G179" s="38">
        <f t="shared" si="71"/>
        <v>9</v>
      </c>
      <c r="H179" s="38">
        <f t="shared" si="71"/>
        <v>9</v>
      </c>
    </row>
    <row r="180" spans="1:8" ht="54" customHeight="1" x14ac:dyDescent="0.25">
      <c r="A180" s="19" t="s">
        <v>223</v>
      </c>
      <c r="B180" s="19"/>
      <c r="C180" s="19"/>
      <c r="D180" s="48"/>
      <c r="E180" s="58" t="s">
        <v>226</v>
      </c>
      <c r="F180" s="46">
        <f t="shared" si="71"/>
        <v>9</v>
      </c>
      <c r="G180" s="46">
        <f t="shared" si="71"/>
        <v>9</v>
      </c>
      <c r="H180" s="46">
        <f t="shared" si="71"/>
        <v>9</v>
      </c>
    </row>
    <row r="181" spans="1:8" ht="30.75" customHeight="1" x14ac:dyDescent="0.25">
      <c r="A181" s="19" t="s">
        <v>223</v>
      </c>
      <c r="B181" s="19" t="s">
        <v>13</v>
      </c>
      <c r="C181" s="19" t="s">
        <v>14</v>
      </c>
      <c r="D181" s="48" t="s">
        <v>233</v>
      </c>
      <c r="E181" s="18" t="s">
        <v>16</v>
      </c>
      <c r="F181" s="39">
        <v>9</v>
      </c>
      <c r="G181" s="39">
        <v>9</v>
      </c>
      <c r="H181" s="39">
        <v>9</v>
      </c>
    </row>
    <row r="182" spans="1:8" ht="54" customHeight="1" x14ac:dyDescent="0.25">
      <c r="A182" s="26" t="s">
        <v>310</v>
      </c>
      <c r="B182" s="26"/>
      <c r="C182" s="26"/>
      <c r="D182" s="50"/>
      <c r="E182" s="14" t="s">
        <v>382</v>
      </c>
      <c r="F182" s="38">
        <f>F183</f>
        <v>30</v>
      </c>
      <c r="G182" s="38">
        <f t="shared" ref="G182:H183" si="72">G183</f>
        <v>0</v>
      </c>
      <c r="H182" s="38">
        <f t="shared" si="72"/>
        <v>0</v>
      </c>
    </row>
    <row r="183" spans="1:8" ht="69.75" customHeight="1" x14ac:dyDescent="0.25">
      <c r="A183" s="19" t="s">
        <v>311</v>
      </c>
      <c r="B183" s="19"/>
      <c r="C183" s="19"/>
      <c r="D183" s="48"/>
      <c r="E183" s="18" t="s">
        <v>312</v>
      </c>
      <c r="F183" s="39">
        <f>F184</f>
        <v>30</v>
      </c>
      <c r="G183" s="39">
        <f t="shared" si="72"/>
        <v>0</v>
      </c>
      <c r="H183" s="39">
        <f t="shared" si="72"/>
        <v>0</v>
      </c>
    </row>
    <row r="184" spans="1:8" ht="30.75" customHeight="1" x14ac:dyDescent="0.25">
      <c r="A184" s="19" t="s">
        <v>311</v>
      </c>
      <c r="B184" s="19" t="s">
        <v>67</v>
      </c>
      <c r="C184" s="19" t="s">
        <v>22</v>
      </c>
      <c r="D184" s="48" t="s">
        <v>114</v>
      </c>
      <c r="E184" s="18" t="s">
        <v>219</v>
      </c>
      <c r="F184" s="39">
        <v>30</v>
      </c>
      <c r="G184" s="39">
        <v>0</v>
      </c>
      <c r="H184" s="39">
        <v>0</v>
      </c>
    </row>
    <row r="185" spans="1:8" ht="54.75" customHeight="1" x14ac:dyDescent="0.25">
      <c r="A185" s="44" t="s">
        <v>108</v>
      </c>
      <c r="B185" s="44"/>
      <c r="C185" s="44"/>
      <c r="D185" s="44"/>
      <c r="E185" s="53" t="s">
        <v>109</v>
      </c>
      <c r="F185" s="49">
        <f>F186</f>
        <v>2.1</v>
      </c>
      <c r="G185" s="49">
        <f t="shared" ref="F185:H187" si="73">G186</f>
        <v>2.1</v>
      </c>
      <c r="H185" s="49">
        <f t="shared" si="73"/>
        <v>2.1</v>
      </c>
    </row>
    <row r="186" spans="1:8" ht="38.25" x14ac:dyDescent="0.25">
      <c r="A186" s="50" t="s">
        <v>110</v>
      </c>
      <c r="B186" s="50"/>
      <c r="C186" s="50"/>
      <c r="D186" s="50"/>
      <c r="E186" s="21" t="s">
        <v>111</v>
      </c>
      <c r="F186" s="47">
        <f t="shared" si="73"/>
        <v>2.1</v>
      </c>
      <c r="G186" s="47">
        <f t="shared" si="73"/>
        <v>2.1</v>
      </c>
      <c r="H186" s="47">
        <f t="shared" si="73"/>
        <v>2.1</v>
      </c>
    </row>
    <row r="187" spans="1:8" ht="27.75" customHeight="1" x14ac:dyDescent="0.25">
      <c r="A187" s="19" t="s">
        <v>112</v>
      </c>
      <c r="B187" s="19"/>
      <c r="C187" s="19"/>
      <c r="D187" s="48"/>
      <c r="E187" s="58" t="s">
        <v>113</v>
      </c>
      <c r="F187" s="46">
        <f t="shared" si="73"/>
        <v>2.1</v>
      </c>
      <c r="G187" s="46">
        <f t="shared" si="73"/>
        <v>2.1</v>
      </c>
      <c r="H187" s="46">
        <f t="shared" si="73"/>
        <v>2.1</v>
      </c>
    </row>
    <row r="188" spans="1:8" ht="25.5" x14ac:dyDescent="0.25">
      <c r="A188" s="19" t="s">
        <v>112</v>
      </c>
      <c r="B188" s="19" t="s">
        <v>67</v>
      </c>
      <c r="C188" s="19" t="s">
        <v>22</v>
      </c>
      <c r="D188" s="48" t="s">
        <v>114</v>
      </c>
      <c r="E188" s="22" t="s">
        <v>219</v>
      </c>
      <c r="F188" s="39">
        <v>2.1</v>
      </c>
      <c r="G188" s="39">
        <v>2.1</v>
      </c>
      <c r="H188" s="39">
        <v>2.1</v>
      </c>
    </row>
    <row r="189" spans="1:8" ht="40.5" x14ac:dyDescent="0.25">
      <c r="A189" s="25" t="s">
        <v>334</v>
      </c>
      <c r="B189" s="19"/>
      <c r="C189" s="19"/>
      <c r="D189" s="48"/>
      <c r="E189" s="20" t="s">
        <v>332</v>
      </c>
      <c r="F189" s="83">
        <f>F190</f>
        <v>385.1</v>
      </c>
      <c r="G189" s="83">
        <f t="shared" ref="G189:H190" si="74">G190</f>
        <v>388.29999999999995</v>
      </c>
      <c r="H189" s="83">
        <f t="shared" si="74"/>
        <v>391.6</v>
      </c>
    </row>
    <row r="190" spans="1:8" ht="27.75" customHeight="1" x14ac:dyDescent="0.25">
      <c r="A190" s="26" t="s">
        <v>335</v>
      </c>
      <c r="B190" s="19"/>
      <c r="C190" s="19"/>
      <c r="D190" s="48"/>
      <c r="E190" s="21" t="s">
        <v>333</v>
      </c>
      <c r="F190" s="38">
        <f>F191</f>
        <v>385.1</v>
      </c>
      <c r="G190" s="38">
        <f t="shared" si="74"/>
        <v>388.29999999999995</v>
      </c>
      <c r="H190" s="38">
        <f t="shared" si="74"/>
        <v>391.6</v>
      </c>
    </row>
    <row r="191" spans="1:8" ht="39.75" customHeight="1" x14ac:dyDescent="0.25">
      <c r="A191" s="19" t="s">
        <v>336</v>
      </c>
      <c r="B191" s="19"/>
      <c r="C191" s="19"/>
      <c r="D191" s="48"/>
      <c r="E191" s="22" t="s">
        <v>403</v>
      </c>
      <c r="F191" s="39">
        <f>F192+F193</f>
        <v>385.1</v>
      </c>
      <c r="G191" s="39">
        <f t="shared" ref="G191:H191" si="75">G192+G193</f>
        <v>388.29999999999995</v>
      </c>
      <c r="H191" s="39">
        <f t="shared" si="75"/>
        <v>391.6</v>
      </c>
    </row>
    <row r="192" spans="1:8" ht="63.75" x14ac:dyDescent="0.25">
      <c r="A192" s="27" t="s">
        <v>336</v>
      </c>
      <c r="B192" s="19" t="s">
        <v>64</v>
      </c>
      <c r="C192" s="19" t="s">
        <v>14</v>
      </c>
      <c r="D192" s="48" t="s">
        <v>25</v>
      </c>
      <c r="E192" s="23" t="s">
        <v>38</v>
      </c>
      <c r="F192" s="82">
        <v>284.7</v>
      </c>
      <c r="G192" s="82">
        <v>284.7</v>
      </c>
      <c r="H192" s="82">
        <v>284.7</v>
      </c>
    </row>
    <row r="193" spans="1:9" ht="30.75" customHeight="1" x14ac:dyDescent="0.25">
      <c r="A193" s="27" t="s">
        <v>336</v>
      </c>
      <c r="B193" s="19" t="s">
        <v>67</v>
      </c>
      <c r="C193" s="19" t="s">
        <v>14</v>
      </c>
      <c r="D193" s="48" t="s">
        <v>25</v>
      </c>
      <c r="E193" s="24" t="s">
        <v>219</v>
      </c>
      <c r="F193" s="82">
        <v>100.4</v>
      </c>
      <c r="G193" s="82">
        <v>103.6</v>
      </c>
      <c r="H193" s="82">
        <v>106.9</v>
      </c>
    </row>
    <row r="194" spans="1:9" ht="38.25" x14ac:dyDescent="0.25">
      <c r="A194" s="44" t="s">
        <v>116</v>
      </c>
      <c r="B194" s="44"/>
      <c r="C194" s="44"/>
      <c r="D194" s="44"/>
      <c r="E194" s="53" t="s">
        <v>117</v>
      </c>
      <c r="F194" s="49">
        <f t="shared" ref="F194:H195" si="76">F195</f>
        <v>1623</v>
      </c>
      <c r="G194" s="49">
        <f>G195</f>
        <v>1598</v>
      </c>
      <c r="H194" s="49">
        <f t="shared" si="76"/>
        <v>1598</v>
      </c>
    </row>
    <row r="195" spans="1:9" s="11" customFormat="1" x14ac:dyDescent="0.25">
      <c r="A195" s="50" t="s">
        <v>118</v>
      </c>
      <c r="B195" s="50"/>
      <c r="C195" s="50"/>
      <c r="D195" s="50"/>
      <c r="E195" s="21" t="s">
        <v>119</v>
      </c>
      <c r="F195" s="47">
        <f>F196</f>
        <v>1623</v>
      </c>
      <c r="G195" s="47">
        <f t="shared" si="76"/>
        <v>1598</v>
      </c>
      <c r="H195" s="47">
        <f t="shared" si="76"/>
        <v>1598</v>
      </c>
    </row>
    <row r="196" spans="1:9" ht="21.75" customHeight="1" x14ac:dyDescent="0.25">
      <c r="A196" s="48" t="s">
        <v>227</v>
      </c>
      <c r="B196" s="48"/>
      <c r="C196" s="48"/>
      <c r="D196" s="96"/>
      <c r="E196" s="58" t="s">
        <v>120</v>
      </c>
      <c r="F196" s="46">
        <f>F197+F198</f>
        <v>1623</v>
      </c>
      <c r="G196" s="46">
        <f>G197+G198</f>
        <v>1598</v>
      </c>
      <c r="H196" s="46">
        <f>H197+H198</f>
        <v>1598</v>
      </c>
    </row>
    <row r="197" spans="1:9" ht="63.75" x14ac:dyDescent="0.25">
      <c r="A197" s="48" t="s">
        <v>227</v>
      </c>
      <c r="B197" s="48" t="s">
        <v>64</v>
      </c>
      <c r="C197" s="48" t="s">
        <v>22</v>
      </c>
      <c r="D197" s="48" t="s">
        <v>433</v>
      </c>
      <c r="E197" s="59" t="s">
        <v>121</v>
      </c>
      <c r="F197" s="46">
        <v>1420</v>
      </c>
      <c r="G197" s="46">
        <v>1395</v>
      </c>
      <c r="H197" s="46">
        <v>1395</v>
      </c>
    </row>
    <row r="198" spans="1:9" ht="32.25" customHeight="1" x14ac:dyDescent="0.25">
      <c r="A198" s="48" t="s">
        <v>227</v>
      </c>
      <c r="B198" s="48" t="s">
        <v>67</v>
      </c>
      <c r="C198" s="48" t="s">
        <v>22</v>
      </c>
      <c r="D198" s="48" t="s">
        <v>433</v>
      </c>
      <c r="E198" s="22" t="s">
        <v>219</v>
      </c>
      <c r="F198" s="46">
        <v>203</v>
      </c>
      <c r="G198" s="46">
        <v>203</v>
      </c>
      <c r="H198" s="46">
        <v>203</v>
      </c>
    </row>
    <row r="199" spans="1:9" ht="55.5" customHeight="1" x14ac:dyDescent="0.25">
      <c r="A199" s="44" t="s">
        <v>122</v>
      </c>
      <c r="B199" s="44"/>
      <c r="C199" s="44"/>
      <c r="D199" s="44"/>
      <c r="E199" s="53" t="s">
        <v>377</v>
      </c>
      <c r="F199" s="49">
        <f>F200</f>
        <v>5687.9</v>
      </c>
      <c r="G199" s="49">
        <f t="shared" ref="G199:H199" si="77">G200</f>
        <v>5766.7</v>
      </c>
      <c r="H199" s="49">
        <f t="shared" si="77"/>
        <v>5767.1</v>
      </c>
    </row>
    <row r="200" spans="1:9" s="11" customFormat="1" ht="42.75" customHeight="1" x14ac:dyDescent="0.25">
      <c r="A200" s="50" t="s">
        <v>123</v>
      </c>
      <c r="B200" s="50"/>
      <c r="C200" s="50"/>
      <c r="D200" s="50"/>
      <c r="E200" s="21" t="s">
        <v>378</v>
      </c>
      <c r="F200" s="47">
        <f>F201+F207+F210+F203</f>
        <v>5687.9</v>
      </c>
      <c r="G200" s="47">
        <f t="shared" ref="G200:H200" si="78">G201+G207+G210+G203</f>
        <v>5766.7</v>
      </c>
      <c r="H200" s="47">
        <f t="shared" si="78"/>
        <v>5767.1</v>
      </c>
    </row>
    <row r="201" spans="1:9" ht="56.25" customHeight="1" x14ac:dyDescent="0.25">
      <c r="A201" s="19" t="s">
        <v>313</v>
      </c>
      <c r="B201" s="19"/>
      <c r="C201" s="19"/>
      <c r="D201" s="19"/>
      <c r="E201" s="29" t="s">
        <v>318</v>
      </c>
      <c r="F201" s="46">
        <f>F202</f>
        <v>24</v>
      </c>
      <c r="G201" s="46">
        <f t="shared" ref="G201:H201" si="79">G202</f>
        <v>24</v>
      </c>
      <c r="H201" s="46">
        <f t="shared" si="79"/>
        <v>24</v>
      </c>
    </row>
    <row r="202" spans="1:9" ht="27" customHeight="1" x14ac:dyDescent="0.25">
      <c r="A202" s="19" t="s">
        <v>313</v>
      </c>
      <c r="B202" s="19" t="s">
        <v>13</v>
      </c>
      <c r="C202" s="19" t="s">
        <v>14</v>
      </c>
      <c r="D202" s="19" t="s">
        <v>233</v>
      </c>
      <c r="E202" s="60" t="s">
        <v>16</v>
      </c>
      <c r="F202" s="46">
        <v>24</v>
      </c>
      <c r="G202" s="46">
        <v>24</v>
      </c>
      <c r="H202" s="46">
        <v>24</v>
      </c>
    </row>
    <row r="203" spans="1:9" ht="39.75" customHeight="1" x14ac:dyDescent="0.25">
      <c r="A203" s="19" t="s">
        <v>316</v>
      </c>
      <c r="B203" s="19"/>
      <c r="C203" s="19"/>
      <c r="D203" s="48"/>
      <c r="E203" s="29" t="s">
        <v>315</v>
      </c>
      <c r="F203" s="46">
        <f>F204+F205+F206</f>
        <v>5542.0999999999995</v>
      </c>
      <c r="G203" s="46">
        <f t="shared" ref="G203:H203" si="80">G204+G205+G206</f>
        <v>5620.5</v>
      </c>
      <c r="H203" s="46">
        <f t="shared" si="80"/>
        <v>5620.5</v>
      </c>
    </row>
    <row r="204" spans="1:9" ht="28.5" customHeight="1" x14ac:dyDescent="0.25">
      <c r="A204" s="19" t="s">
        <v>316</v>
      </c>
      <c r="B204" s="19" t="s">
        <v>13</v>
      </c>
      <c r="C204" s="19" t="s">
        <v>14</v>
      </c>
      <c r="D204" s="19" t="s">
        <v>15</v>
      </c>
      <c r="E204" s="18" t="s">
        <v>16</v>
      </c>
      <c r="F204" s="46">
        <v>1888.6</v>
      </c>
      <c r="G204" s="46">
        <v>1887</v>
      </c>
      <c r="H204" s="46">
        <v>1887</v>
      </c>
      <c r="I204" s="8"/>
    </row>
    <row r="205" spans="1:9" ht="27" customHeight="1" x14ac:dyDescent="0.25">
      <c r="A205" s="19" t="s">
        <v>316</v>
      </c>
      <c r="B205" s="19" t="s">
        <v>13</v>
      </c>
      <c r="C205" s="19" t="s">
        <v>14</v>
      </c>
      <c r="D205" s="19" t="s">
        <v>21</v>
      </c>
      <c r="E205" s="18" t="s">
        <v>16</v>
      </c>
      <c r="F205" s="46">
        <v>3604.7</v>
      </c>
      <c r="G205" s="46">
        <v>3684.7</v>
      </c>
      <c r="H205" s="46">
        <v>3684.7</v>
      </c>
      <c r="I205" s="8"/>
    </row>
    <row r="206" spans="1:9" ht="28.5" customHeight="1" x14ac:dyDescent="0.25">
      <c r="A206" s="19" t="s">
        <v>316</v>
      </c>
      <c r="B206" s="19" t="s">
        <v>13</v>
      </c>
      <c r="C206" s="19" t="s">
        <v>14</v>
      </c>
      <c r="D206" s="19" t="s">
        <v>233</v>
      </c>
      <c r="E206" s="18" t="s">
        <v>16</v>
      </c>
      <c r="F206" s="46">
        <v>48.8</v>
      </c>
      <c r="G206" s="46">
        <v>48.8</v>
      </c>
      <c r="H206" s="46">
        <v>48.8</v>
      </c>
    </row>
    <row r="207" spans="1:9" ht="42" customHeight="1" x14ac:dyDescent="0.25">
      <c r="A207" s="19" t="s">
        <v>297</v>
      </c>
      <c r="B207" s="19"/>
      <c r="C207" s="19"/>
      <c r="D207" s="19"/>
      <c r="E207" s="18" t="s">
        <v>379</v>
      </c>
      <c r="F207" s="46">
        <f>F208+F209</f>
        <v>111.6</v>
      </c>
      <c r="G207" s="46">
        <f t="shared" ref="G207:H207" si="81">G208+G209</f>
        <v>111.6</v>
      </c>
      <c r="H207" s="46">
        <f t="shared" si="81"/>
        <v>111.6</v>
      </c>
    </row>
    <row r="208" spans="1:9" ht="27.75" customHeight="1" x14ac:dyDescent="0.25">
      <c r="A208" s="19" t="s">
        <v>297</v>
      </c>
      <c r="B208" s="19" t="s">
        <v>13</v>
      </c>
      <c r="C208" s="19" t="s">
        <v>47</v>
      </c>
      <c r="D208" s="19" t="s">
        <v>233</v>
      </c>
      <c r="E208" s="18" t="s">
        <v>16</v>
      </c>
      <c r="F208" s="46">
        <v>75.5</v>
      </c>
      <c r="G208" s="46">
        <v>75.5</v>
      </c>
      <c r="H208" s="46">
        <v>75.5</v>
      </c>
    </row>
    <row r="209" spans="1:9" ht="28.5" customHeight="1" x14ac:dyDescent="0.25">
      <c r="A209" s="19" t="s">
        <v>297</v>
      </c>
      <c r="B209" s="19" t="s">
        <v>13</v>
      </c>
      <c r="C209" s="19" t="s">
        <v>47</v>
      </c>
      <c r="D209" s="19" t="s">
        <v>48</v>
      </c>
      <c r="E209" s="18" t="s">
        <v>16</v>
      </c>
      <c r="F209" s="46">
        <v>36.1</v>
      </c>
      <c r="G209" s="46">
        <v>36.1</v>
      </c>
      <c r="H209" s="46">
        <v>36.1</v>
      </c>
    </row>
    <row r="210" spans="1:9" ht="85.5" customHeight="1" x14ac:dyDescent="0.25">
      <c r="A210" s="19" t="s">
        <v>301</v>
      </c>
      <c r="B210" s="19"/>
      <c r="C210" s="19"/>
      <c r="D210" s="48"/>
      <c r="E210" s="58" t="s">
        <v>302</v>
      </c>
      <c r="F210" s="46">
        <f>F211</f>
        <v>10.199999999999999</v>
      </c>
      <c r="G210" s="46">
        <f>G211</f>
        <v>10.6</v>
      </c>
      <c r="H210" s="46">
        <f>H211</f>
        <v>11</v>
      </c>
    </row>
    <row r="211" spans="1:9" ht="36.75" customHeight="1" x14ac:dyDescent="0.25">
      <c r="A211" s="19" t="s">
        <v>301</v>
      </c>
      <c r="B211" s="19" t="s">
        <v>13</v>
      </c>
      <c r="C211" s="19" t="s">
        <v>47</v>
      </c>
      <c r="D211" s="48" t="s">
        <v>48</v>
      </c>
      <c r="E211" s="22" t="s">
        <v>16</v>
      </c>
      <c r="F211" s="46">
        <v>10.199999999999999</v>
      </c>
      <c r="G211" s="46">
        <v>10.6</v>
      </c>
      <c r="H211" s="46">
        <v>11</v>
      </c>
    </row>
    <row r="212" spans="1:9" ht="27.75" customHeight="1" x14ac:dyDescent="0.25">
      <c r="A212" s="44" t="s">
        <v>124</v>
      </c>
      <c r="B212" s="44"/>
      <c r="C212" s="44"/>
      <c r="D212" s="44"/>
      <c r="E212" s="53" t="s">
        <v>380</v>
      </c>
      <c r="F212" s="49">
        <f>F213</f>
        <v>2826.9000000000005</v>
      </c>
      <c r="G212" s="49">
        <f t="shared" ref="G212:H212" si="82">G213</f>
        <v>2221.5000000000005</v>
      </c>
      <c r="H212" s="49">
        <f t="shared" si="82"/>
        <v>2226.2000000000003</v>
      </c>
    </row>
    <row r="213" spans="1:9" s="11" customFormat="1" ht="30" customHeight="1" x14ac:dyDescent="0.25">
      <c r="A213" s="50" t="s">
        <v>125</v>
      </c>
      <c r="B213" s="50"/>
      <c r="C213" s="50"/>
      <c r="D213" s="50"/>
      <c r="E213" s="21" t="s">
        <v>126</v>
      </c>
      <c r="F213" s="47">
        <f>F216+F218+F222+F225+F229+F214+F227</f>
        <v>2826.9000000000005</v>
      </c>
      <c r="G213" s="47">
        <f t="shared" ref="G213:H213" si="83">G216+G218+G222+G225+G229+G214+G227</f>
        <v>2221.5000000000005</v>
      </c>
      <c r="H213" s="47">
        <f t="shared" si="83"/>
        <v>2226.2000000000003</v>
      </c>
    </row>
    <row r="214" spans="1:9" s="11" customFormat="1" ht="42" customHeight="1" x14ac:dyDescent="0.25">
      <c r="A214" s="19" t="s">
        <v>464</v>
      </c>
      <c r="B214" s="19"/>
      <c r="C214" s="19"/>
      <c r="D214" s="48"/>
      <c r="E214" s="40" t="s">
        <v>465</v>
      </c>
      <c r="F214" s="46">
        <f>F215</f>
        <v>446.5</v>
      </c>
      <c r="G214" s="46">
        <f t="shared" ref="G214:H214" si="84">G215</f>
        <v>0</v>
      </c>
      <c r="H214" s="46">
        <f t="shared" si="84"/>
        <v>0</v>
      </c>
    </row>
    <row r="215" spans="1:9" s="11" customFormat="1" ht="27.75" customHeight="1" x14ac:dyDescent="0.25">
      <c r="A215" s="19" t="s">
        <v>464</v>
      </c>
      <c r="B215" s="19" t="s">
        <v>13</v>
      </c>
      <c r="C215" s="19" t="s">
        <v>14</v>
      </c>
      <c r="D215" s="19" t="s">
        <v>15</v>
      </c>
      <c r="E215" s="18" t="s">
        <v>16</v>
      </c>
      <c r="F215" s="46">
        <v>446.5</v>
      </c>
      <c r="G215" s="46">
        <v>0</v>
      </c>
      <c r="H215" s="46">
        <v>0</v>
      </c>
    </row>
    <row r="216" spans="1:9" ht="38.25" x14ac:dyDescent="0.25">
      <c r="A216" s="19" t="s">
        <v>228</v>
      </c>
      <c r="B216" s="19"/>
      <c r="C216" s="19"/>
      <c r="D216" s="48"/>
      <c r="E216" s="58" t="s">
        <v>127</v>
      </c>
      <c r="F216" s="46">
        <f>F217</f>
        <v>45.5</v>
      </c>
      <c r="G216" s="46">
        <f>G217</f>
        <v>45.5</v>
      </c>
      <c r="H216" s="46">
        <f>H217</f>
        <v>45.5</v>
      </c>
    </row>
    <row r="217" spans="1:9" ht="25.5" x14ac:dyDescent="0.25">
      <c r="A217" s="19" t="s">
        <v>228</v>
      </c>
      <c r="B217" s="19" t="s">
        <v>67</v>
      </c>
      <c r="C217" s="19" t="s">
        <v>22</v>
      </c>
      <c r="D217" s="48" t="s">
        <v>115</v>
      </c>
      <c r="E217" s="22" t="s">
        <v>219</v>
      </c>
      <c r="F217" s="39">
        <v>45.5</v>
      </c>
      <c r="G217" s="39">
        <v>45.5</v>
      </c>
      <c r="H217" s="39">
        <v>45.5</v>
      </c>
    </row>
    <row r="218" spans="1:9" ht="41.25" customHeight="1" x14ac:dyDescent="0.25">
      <c r="A218" s="19" t="s">
        <v>128</v>
      </c>
      <c r="B218" s="19"/>
      <c r="C218" s="19"/>
      <c r="D218" s="48"/>
      <c r="E218" s="40" t="s">
        <v>317</v>
      </c>
      <c r="F218" s="46">
        <f>F219+F220+F221</f>
        <v>1993.9</v>
      </c>
      <c r="G218" s="46">
        <f t="shared" ref="G218:H218" si="85">G219+G220+G221</f>
        <v>1830.5</v>
      </c>
      <c r="H218" s="46">
        <f t="shared" si="85"/>
        <v>1830.5</v>
      </c>
    </row>
    <row r="219" spans="1:9" ht="28.5" customHeight="1" x14ac:dyDescent="0.25">
      <c r="A219" s="19" t="s">
        <v>128</v>
      </c>
      <c r="B219" s="19" t="s">
        <v>13</v>
      </c>
      <c r="C219" s="19" t="s">
        <v>14</v>
      </c>
      <c r="D219" s="19" t="s">
        <v>15</v>
      </c>
      <c r="E219" s="18" t="s">
        <v>16</v>
      </c>
      <c r="F219" s="46">
        <v>362.6</v>
      </c>
      <c r="G219" s="46">
        <v>263.2</v>
      </c>
      <c r="H219" s="46">
        <v>263.2</v>
      </c>
    </row>
    <row r="220" spans="1:9" ht="29.25" customHeight="1" x14ac:dyDescent="0.25">
      <c r="A220" s="19" t="s">
        <v>128</v>
      </c>
      <c r="B220" s="19" t="s">
        <v>13</v>
      </c>
      <c r="C220" s="19" t="s">
        <v>14</v>
      </c>
      <c r="D220" s="19" t="s">
        <v>21</v>
      </c>
      <c r="E220" s="18" t="s">
        <v>16</v>
      </c>
      <c r="F220" s="46">
        <v>1529.2</v>
      </c>
      <c r="G220" s="46">
        <v>1455.2</v>
      </c>
      <c r="H220" s="46">
        <v>1455.2</v>
      </c>
    </row>
    <row r="221" spans="1:9" ht="30.75" customHeight="1" x14ac:dyDescent="0.25">
      <c r="A221" s="19" t="s">
        <v>128</v>
      </c>
      <c r="B221" s="19" t="s">
        <v>13</v>
      </c>
      <c r="C221" s="19" t="s">
        <v>14</v>
      </c>
      <c r="D221" s="19" t="s">
        <v>233</v>
      </c>
      <c r="E221" s="18" t="s">
        <v>16</v>
      </c>
      <c r="F221" s="46">
        <v>102.1</v>
      </c>
      <c r="G221" s="46">
        <v>112.1</v>
      </c>
      <c r="H221" s="46">
        <v>112.1</v>
      </c>
    </row>
    <row r="222" spans="1:9" ht="42.75" customHeight="1" x14ac:dyDescent="0.25">
      <c r="A222" s="19" t="s">
        <v>129</v>
      </c>
      <c r="B222" s="19"/>
      <c r="C222" s="19"/>
      <c r="D222" s="48"/>
      <c r="E222" s="58" t="s">
        <v>298</v>
      </c>
      <c r="F222" s="46">
        <f>F223+F224</f>
        <v>161.80000000000001</v>
      </c>
      <c r="G222" s="46">
        <f t="shared" ref="G222:H222" si="86">G223+G224</f>
        <v>161.80000000000001</v>
      </c>
      <c r="H222" s="46">
        <f t="shared" si="86"/>
        <v>161.80000000000001</v>
      </c>
      <c r="I222" s="8"/>
    </row>
    <row r="223" spans="1:9" ht="27.75" customHeight="1" x14ac:dyDescent="0.25">
      <c r="A223" s="19" t="s">
        <v>129</v>
      </c>
      <c r="B223" s="19" t="s">
        <v>13</v>
      </c>
      <c r="C223" s="19" t="s">
        <v>47</v>
      </c>
      <c r="D223" s="48" t="s">
        <v>233</v>
      </c>
      <c r="E223" s="58" t="s">
        <v>16</v>
      </c>
      <c r="F223" s="46">
        <v>50.2</v>
      </c>
      <c r="G223" s="46">
        <v>50.2</v>
      </c>
      <c r="H223" s="46">
        <v>50.2</v>
      </c>
      <c r="I223" s="8"/>
    </row>
    <row r="224" spans="1:9" ht="27.75" customHeight="1" x14ac:dyDescent="0.25">
      <c r="A224" s="19" t="s">
        <v>129</v>
      </c>
      <c r="B224" s="19" t="s">
        <v>13</v>
      </c>
      <c r="C224" s="19" t="s">
        <v>47</v>
      </c>
      <c r="D224" s="48" t="s">
        <v>48</v>
      </c>
      <c r="E224" s="58" t="s">
        <v>16</v>
      </c>
      <c r="F224" s="46">
        <v>111.6</v>
      </c>
      <c r="G224" s="46">
        <v>111.6</v>
      </c>
      <c r="H224" s="46">
        <v>111.6</v>
      </c>
      <c r="I224" s="8"/>
    </row>
    <row r="225" spans="1:10" ht="41.25" customHeight="1" x14ac:dyDescent="0.25">
      <c r="A225" s="19" t="s">
        <v>130</v>
      </c>
      <c r="B225" s="19"/>
      <c r="C225" s="19"/>
      <c r="D225" s="48"/>
      <c r="E225" s="58" t="s">
        <v>322</v>
      </c>
      <c r="F225" s="46">
        <f>F226</f>
        <v>36</v>
      </c>
      <c r="G225" s="46">
        <f>G226</f>
        <v>36</v>
      </c>
      <c r="H225" s="46">
        <f>H226</f>
        <v>36</v>
      </c>
    </row>
    <row r="226" spans="1:10" ht="30" customHeight="1" x14ac:dyDescent="0.25">
      <c r="A226" s="19" t="s">
        <v>130</v>
      </c>
      <c r="B226" s="19" t="s">
        <v>13</v>
      </c>
      <c r="C226" s="19" t="s">
        <v>14</v>
      </c>
      <c r="D226" s="48" t="s">
        <v>233</v>
      </c>
      <c r="E226" s="22" t="s">
        <v>16</v>
      </c>
      <c r="F226" s="39">
        <v>36</v>
      </c>
      <c r="G226" s="39">
        <v>36</v>
      </c>
      <c r="H226" s="39">
        <v>36</v>
      </c>
      <c r="I226" s="73"/>
      <c r="J226" s="16"/>
    </row>
    <row r="227" spans="1:10" ht="41.25" customHeight="1" x14ac:dyDescent="0.25">
      <c r="A227" s="19" t="s">
        <v>492</v>
      </c>
      <c r="B227" s="19"/>
      <c r="C227" s="19"/>
      <c r="D227" s="48"/>
      <c r="E227" s="59" t="s">
        <v>481</v>
      </c>
      <c r="F227" s="39">
        <f>F228</f>
        <v>30.4</v>
      </c>
      <c r="G227" s="39">
        <f t="shared" ref="G227:H227" si="87">G228</f>
        <v>30.4</v>
      </c>
      <c r="H227" s="39">
        <f t="shared" si="87"/>
        <v>30.4</v>
      </c>
      <c r="I227" s="93"/>
      <c r="J227" s="16"/>
    </row>
    <row r="228" spans="1:10" ht="30.75" customHeight="1" x14ac:dyDescent="0.25">
      <c r="A228" s="19" t="s">
        <v>492</v>
      </c>
      <c r="B228" s="19" t="s">
        <v>67</v>
      </c>
      <c r="C228" s="19" t="s">
        <v>22</v>
      </c>
      <c r="D228" s="48" t="s">
        <v>153</v>
      </c>
      <c r="E228" s="22" t="s">
        <v>219</v>
      </c>
      <c r="F228" s="39">
        <v>30.4</v>
      </c>
      <c r="G228" s="39">
        <v>30.4</v>
      </c>
      <c r="H228" s="39">
        <v>30.4</v>
      </c>
      <c r="I228" s="93"/>
      <c r="J228" s="16"/>
    </row>
    <row r="229" spans="1:10" ht="67.5" customHeight="1" x14ac:dyDescent="0.25">
      <c r="A229" s="19" t="s">
        <v>299</v>
      </c>
      <c r="B229" s="19"/>
      <c r="C229" s="19"/>
      <c r="D229" s="48"/>
      <c r="E229" s="58" t="s">
        <v>300</v>
      </c>
      <c r="F229" s="46">
        <f>F230</f>
        <v>112.8</v>
      </c>
      <c r="G229" s="46">
        <f>G230</f>
        <v>117.3</v>
      </c>
      <c r="H229" s="46">
        <f>H230</f>
        <v>122</v>
      </c>
    </row>
    <row r="230" spans="1:10" ht="29.25" customHeight="1" x14ac:dyDescent="0.25">
      <c r="A230" s="19" t="s">
        <v>299</v>
      </c>
      <c r="B230" s="19" t="s">
        <v>13</v>
      </c>
      <c r="C230" s="19" t="s">
        <v>47</v>
      </c>
      <c r="D230" s="48" t="s">
        <v>48</v>
      </c>
      <c r="E230" s="22" t="s">
        <v>16</v>
      </c>
      <c r="F230" s="46">
        <v>112.8</v>
      </c>
      <c r="G230" s="46">
        <v>117.3</v>
      </c>
      <c r="H230" s="46">
        <v>122</v>
      </c>
    </row>
    <row r="231" spans="1:10" ht="63.75" x14ac:dyDescent="0.25">
      <c r="A231" s="32" t="s">
        <v>131</v>
      </c>
      <c r="B231" s="32"/>
      <c r="C231" s="32"/>
      <c r="D231" s="32"/>
      <c r="E231" s="33" t="s">
        <v>429</v>
      </c>
      <c r="F231" s="34">
        <f>F232+F239+F252</f>
        <v>147840.5</v>
      </c>
      <c r="G231" s="34">
        <f>G232+G239+G252</f>
        <v>86751.8</v>
      </c>
      <c r="H231" s="34">
        <f>H232+H239+H252</f>
        <v>89704.400000000009</v>
      </c>
    </row>
    <row r="232" spans="1:10" ht="30.75" customHeight="1" x14ac:dyDescent="0.25">
      <c r="A232" s="35" t="s">
        <v>132</v>
      </c>
      <c r="B232" s="35"/>
      <c r="C232" s="35"/>
      <c r="D232" s="19"/>
      <c r="E232" s="45" t="s">
        <v>133</v>
      </c>
      <c r="F232" s="91">
        <f>F233+F236</f>
        <v>94</v>
      </c>
      <c r="G232" s="91">
        <f t="shared" ref="G232:H232" si="88">G233+G236</f>
        <v>3.2</v>
      </c>
      <c r="H232" s="91">
        <f t="shared" si="88"/>
        <v>3.2</v>
      </c>
    </row>
    <row r="233" spans="1:10" s="11" customFormat="1" ht="38.25" customHeight="1" x14ac:dyDescent="0.25">
      <c r="A233" s="26" t="s">
        <v>134</v>
      </c>
      <c r="B233" s="26"/>
      <c r="C233" s="26"/>
      <c r="D233" s="26"/>
      <c r="E233" s="30" t="s">
        <v>478</v>
      </c>
      <c r="F233" s="38">
        <f t="shared" ref="F233:H237" si="89">F234</f>
        <v>3.2</v>
      </c>
      <c r="G233" s="38">
        <f t="shared" si="89"/>
        <v>3.2</v>
      </c>
      <c r="H233" s="38">
        <f t="shared" si="89"/>
        <v>3.2</v>
      </c>
    </row>
    <row r="234" spans="1:10" ht="45" customHeight="1" x14ac:dyDescent="0.25">
      <c r="A234" s="19" t="s">
        <v>290</v>
      </c>
      <c r="B234" s="19"/>
      <c r="C234" s="19"/>
      <c r="D234" s="19"/>
      <c r="E234" s="58" t="s">
        <v>291</v>
      </c>
      <c r="F234" s="39">
        <f t="shared" si="89"/>
        <v>3.2</v>
      </c>
      <c r="G234" s="39">
        <f t="shared" si="89"/>
        <v>3.2</v>
      </c>
      <c r="H234" s="39">
        <f t="shared" si="89"/>
        <v>3.2</v>
      </c>
    </row>
    <row r="235" spans="1:10" ht="27.75" customHeight="1" x14ac:dyDescent="0.25">
      <c r="A235" s="19" t="s">
        <v>290</v>
      </c>
      <c r="B235" s="19" t="s">
        <v>67</v>
      </c>
      <c r="C235" s="19" t="s">
        <v>22</v>
      </c>
      <c r="D235" s="19" t="s">
        <v>150</v>
      </c>
      <c r="E235" s="22" t="s">
        <v>219</v>
      </c>
      <c r="F235" s="39">
        <v>3.2</v>
      </c>
      <c r="G235" s="39">
        <v>3.2</v>
      </c>
      <c r="H235" s="39">
        <v>3.2</v>
      </c>
    </row>
    <row r="236" spans="1:10" ht="42.75" customHeight="1" x14ac:dyDescent="0.25">
      <c r="A236" s="26" t="s">
        <v>476</v>
      </c>
      <c r="B236" s="26"/>
      <c r="C236" s="26"/>
      <c r="D236" s="26"/>
      <c r="E236" s="30" t="s">
        <v>477</v>
      </c>
      <c r="F236" s="38">
        <f t="shared" si="89"/>
        <v>90.8</v>
      </c>
      <c r="G236" s="38">
        <f t="shared" si="89"/>
        <v>0</v>
      </c>
      <c r="H236" s="38">
        <f t="shared" si="89"/>
        <v>0</v>
      </c>
    </row>
    <row r="237" spans="1:10" ht="27.75" customHeight="1" x14ac:dyDescent="0.25">
      <c r="A237" s="19" t="s">
        <v>479</v>
      </c>
      <c r="B237" s="19"/>
      <c r="C237" s="19"/>
      <c r="D237" s="19"/>
      <c r="E237" s="58" t="s">
        <v>480</v>
      </c>
      <c r="F237" s="39">
        <f t="shared" si="89"/>
        <v>90.8</v>
      </c>
      <c r="G237" s="39">
        <f t="shared" si="89"/>
        <v>0</v>
      </c>
      <c r="H237" s="39">
        <f t="shared" si="89"/>
        <v>0</v>
      </c>
    </row>
    <row r="238" spans="1:10" ht="27.75" customHeight="1" x14ac:dyDescent="0.25">
      <c r="A238" s="19" t="s">
        <v>479</v>
      </c>
      <c r="B238" s="19" t="s">
        <v>67</v>
      </c>
      <c r="C238" s="19" t="s">
        <v>47</v>
      </c>
      <c r="D238" s="19" t="s">
        <v>150</v>
      </c>
      <c r="E238" s="22" t="s">
        <v>219</v>
      </c>
      <c r="F238" s="39">
        <v>90.8</v>
      </c>
      <c r="G238" s="39">
        <v>0</v>
      </c>
      <c r="H238" s="39">
        <v>0</v>
      </c>
    </row>
    <row r="239" spans="1:10" ht="40.5" customHeight="1" x14ac:dyDescent="0.25">
      <c r="A239" s="35" t="s">
        <v>450</v>
      </c>
      <c r="B239" s="19"/>
      <c r="C239" s="19"/>
      <c r="D239" s="19"/>
      <c r="E239" s="45" t="s">
        <v>255</v>
      </c>
      <c r="F239" s="37">
        <f>F240+F249</f>
        <v>10630.099999999999</v>
      </c>
      <c r="G239" s="37">
        <f>G240+G249</f>
        <v>0</v>
      </c>
      <c r="H239" s="37">
        <f>H240+H249</f>
        <v>0</v>
      </c>
    </row>
    <row r="240" spans="1:10" ht="27.75" customHeight="1" x14ac:dyDescent="0.25">
      <c r="A240" s="26" t="s">
        <v>441</v>
      </c>
      <c r="B240" s="26"/>
      <c r="C240" s="26"/>
      <c r="D240" s="26"/>
      <c r="E240" s="30" t="s">
        <v>256</v>
      </c>
      <c r="F240" s="38">
        <f>F241+F243+F247+F245</f>
        <v>10442.799999999999</v>
      </c>
      <c r="G240" s="38">
        <f t="shared" ref="G240:H240" si="90">G241+G243+G247+G245</f>
        <v>0</v>
      </c>
      <c r="H240" s="38">
        <f t="shared" si="90"/>
        <v>0</v>
      </c>
    </row>
    <row r="241" spans="1:8" ht="38.25" customHeight="1" x14ac:dyDescent="0.25">
      <c r="A241" s="19" t="s">
        <v>444</v>
      </c>
      <c r="B241" s="19"/>
      <c r="C241" s="19"/>
      <c r="D241" s="19"/>
      <c r="E241" s="22" t="s">
        <v>413</v>
      </c>
      <c r="F241" s="39">
        <f>F242</f>
        <v>2514.1999999999998</v>
      </c>
      <c r="G241" s="39">
        <f>G242</f>
        <v>0</v>
      </c>
      <c r="H241" s="39">
        <f>H242</f>
        <v>0</v>
      </c>
    </row>
    <row r="242" spans="1:8" ht="27.75" customHeight="1" x14ac:dyDescent="0.25">
      <c r="A242" s="19" t="s">
        <v>444</v>
      </c>
      <c r="B242" s="19" t="s">
        <v>67</v>
      </c>
      <c r="C242" s="19" t="s">
        <v>22</v>
      </c>
      <c r="D242" s="19" t="s">
        <v>254</v>
      </c>
      <c r="E242" s="22" t="s">
        <v>219</v>
      </c>
      <c r="F242" s="39">
        <v>2514.1999999999998</v>
      </c>
      <c r="G242" s="39">
        <v>0</v>
      </c>
      <c r="H242" s="39">
        <v>0</v>
      </c>
    </row>
    <row r="243" spans="1:8" ht="20.25" customHeight="1" x14ac:dyDescent="0.25">
      <c r="A243" s="19" t="s">
        <v>443</v>
      </c>
      <c r="B243" s="19"/>
      <c r="C243" s="19"/>
      <c r="D243" s="19"/>
      <c r="E243" s="22" t="s">
        <v>357</v>
      </c>
      <c r="F243" s="39">
        <f>F244</f>
        <v>300</v>
      </c>
      <c r="G243" s="39">
        <f>G244</f>
        <v>0</v>
      </c>
      <c r="H243" s="39">
        <f>H244</f>
        <v>0</v>
      </c>
    </row>
    <row r="244" spans="1:8" ht="27.75" customHeight="1" x14ac:dyDescent="0.25">
      <c r="A244" s="19" t="s">
        <v>443</v>
      </c>
      <c r="B244" s="19" t="s">
        <v>67</v>
      </c>
      <c r="C244" s="19" t="s">
        <v>22</v>
      </c>
      <c r="D244" s="19" t="s">
        <v>254</v>
      </c>
      <c r="E244" s="22" t="s">
        <v>219</v>
      </c>
      <c r="F244" s="39">
        <v>300</v>
      </c>
      <c r="G244" s="39">
        <v>0</v>
      </c>
      <c r="H244" s="39">
        <v>0</v>
      </c>
    </row>
    <row r="245" spans="1:8" ht="22.5" customHeight="1" x14ac:dyDescent="0.25">
      <c r="A245" s="19" t="s">
        <v>474</v>
      </c>
      <c r="B245" s="19"/>
      <c r="C245" s="19"/>
      <c r="D245" s="19"/>
      <c r="E245" s="22" t="s">
        <v>475</v>
      </c>
      <c r="F245" s="39">
        <f>F246</f>
        <v>7000</v>
      </c>
      <c r="G245" s="39">
        <f>G246</f>
        <v>0</v>
      </c>
      <c r="H245" s="39">
        <f>H246</f>
        <v>0</v>
      </c>
    </row>
    <row r="246" spans="1:8" ht="22.5" customHeight="1" x14ac:dyDescent="0.25">
      <c r="A246" s="19" t="s">
        <v>474</v>
      </c>
      <c r="B246" s="19" t="s">
        <v>141</v>
      </c>
      <c r="C246" s="19" t="s">
        <v>22</v>
      </c>
      <c r="D246" s="19" t="s">
        <v>254</v>
      </c>
      <c r="E246" s="22" t="s">
        <v>26</v>
      </c>
      <c r="F246" s="39">
        <v>7000</v>
      </c>
      <c r="G246" s="39">
        <v>0</v>
      </c>
      <c r="H246" s="39">
        <v>0</v>
      </c>
    </row>
    <row r="247" spans="1:8" ht="32.25" customHeight="1" x14ac:dyDescent="0.25">
      <c r="A247" s="19" t="s">
        <v>442</v>
      </c>
      <c r="B247" s="19"/>
      <c r="C247" s="19"/>
      <c r="D247" s="19"/>
      <c r="E247" s="22" t="s">
        <v>287</v>
      </c>
      <c r="F247" s="39">
        <f>F248</f>
        <v>628.6</v>
      </c>
      <c r="G247" s="39">
        <f t="shared" ref="G247:H247" si="91">G248</f>
        <v>0</v>
      </c>
      <c r="H247" s="39">
        <f t="shared" si="91"/>
        <v>0</v>
      </c>
    </row>
    <row r="248" spans="1:8" ht="28.5" customHeight="1" x14ac:dyDescent="0.25">
      <c r="A248" s="19" t="s">
        <v>442</v>
      </c>
      <c r="B248" s="19" t="s">
        <v>67</v>
      </c>
      <c r="C248" s="19" t="s">
        <v>22</v>
      </c>
      <c r="D248" s="19" t="s">
        <v>254</v>
      </c>
      <c r="E248" s="22" t="s">
        <v>219</v>
      </c>
      <c r="F248" s="39">
        <v>628.6</v>
      </c>
      <c r="G248" s="39">
        <v>0</v>
      </c>
      <c r="H248" s="39">
        <v>0</v>
      </c>
    </row>
    <row r="249" spans="1:8" s="11" customFormat="1" ht="27" customHeight="1" x14ac:dyDescent="0.25">
      <c r="A249" s="19" t="s">
        <v>445</v>
      </c>
      <c r="B249" s="19"/>
      <c r="C249" s="19"/>
      <c r="D249" s="19"/>
      <c r="E249" s="30" t="s">
        <v>437</v>
      </c>
      <c r="F249" s="39">
        <f>F250</f>
        <v>187.3</v>
      </c>
      <c r="G249" s="39">
        <f t="shared" ref="G249:H249" si="92">G250</f>
        <v>0</v>
      </c>
      <c r="H249" s="39">
        <f t="shared" si="92"/>
        <v>0</v>
      </c>
    </row>
    <row r="250" spans="1:8" ht="38.25" x14ac:dyDescent="0.25">
      <c r="A250" s="19" t="s">
        <v>446</v>
      </c>
      <c r="B250" s="19"/>
      <c r="C250" s="19"/>
      <c r="D250" s="19"/>
      <c r="E250" s="22" t="s">
        <v>438</v>
      </c>
      <c r="F250" s="39">
        <f>F251</f>
        <v>187.3</v>
      </c>
      <c r="G250" s="39">
        <f>G251</f>
        <v>0</v>
      </c>
      <c r="H250" s="39">
        <f>H251</f>
        <v>0</v>
      </c>
    </row>
    <row r="251" spans="1:8" ht="25.5" x14ac:dyDescent="0.25">
      <c r="A251" s="19" t="s">
        <v>446</v>
      </c>
      <c r="B251" s="19" t="s">
        <v>67</v>
      </c>
      <c r="C251" s="19" t="s">
        <v>22</v>
      </c>
      <c r="D251" s="19" t="s">
        <v>358</v>
      </c>
      <c r="E251" s="22" t="s">
        <v>439</v>
      </c>
      <c r="F251" s="39">
        <v>187.3</v>
      </c>
      <c r="G251" s="39">
        <v>0</v>
      </c>
      <c r="H251" s="39">
        <v>0</v>
      </c>
    </row>
    <row r="252" spans="1:8" ht="30" customHeight="1" x14ac:dyDescent="0.25">
      <c r="A252" s="35" t="s">
        <v>135</v>
      </c>
      <c r="B252" s="35"/>
      <c r="C252" s="35"/>
      <c r="D252" s="35"/>
      <c r="E252" s="45" t="s">
        <v>447</v>
      </c>
      <c r="F252" s="37">
        <f>F253+F260+F272+F267</f>
        <v>137116.4</v>
      </c>
      <c r="G252" s="37">
        <f t="shared" ref="G252:H252" si="93">G253+G260+G272+G267</f>
        <v>86748.6</v>
      </c>
      <c r="H252" s="37">
        <f t="shared" si="93"/>
        <v>89701.200000000012</v>
      </c>
    </row>
    <row r="253" spans="1:8" ht="27.75" customHeight="1" x14ac:dyDescent="0.25">
      <c r="A253" s="19" t="s">
        <v>136</v>
      </c>
      <c r="B253" s="19"/>
      <c r="C253" s="19"/>
      <c r="D253" s="19"/>
      <c r="E253" s="30" t="s">
        <v>448</v>
      </c>
      <c r="F253" s="39">
        <f>F256+F258+F254</f>
        <v>101529.2</v>
      </c>
      <c r="G253" s="39">
        <f t="shared" ref="G253:H253" si="94">G256+G258+G254</f>
        <v>53471</v>
      </c>
      <c r="H253" s="39">
        <f t="shared" si="94"/>
        <v>56782.3</v>
      </c>
    </row>
    <row r="254" spans="1:8" ht="38.25" x14ac:dyDescent="0.25">
      <c r="A254" s="19" t="s">
        <v>355</v>
      </c>
      <c r="B254" s="19"/>
      <c r="C254" s="19"/>
      <c r="D254" s="19"/>
      <c r="E254" s="22" t="s">
        <v>356</v>
      </c>
      <c r="F254" s="39">
        <f>F255</f>
        <v>77680.7</v>
      </c>
      <c r="G254" s="39">
        <f t="shared" ref="G254:H254" si="95">G255</f>
        <v>39404.1</v>
      </c>
      <c r="H254" s="39">
        <f t="shared" si="95"/>
        <v>41412.1</v>
      </c>
    </row>
    <row r="255" spans="1:8" ht="25.5" x14ac:dyDescent="0.25">
      <c r="A255" s="19" t="s">
        <v>355</v>
      </c>
      <c r="B255" s="19" t="s">
        <v>67</v>
      </c>
      <c r="C255" s="19" t="s">
        <v>22</v>
      </c>
      <c r="D255" s="19" t="s">
        <v>138</v>
      </c>
      <c r="E255" s="22" t="s">
        <v>219</v>
      </c>
      <c r="F255" s="39">
        <v>77680.7</v>
      </c>
      <c r="G255" s="39">
        <v>39404.1</v>
      </c>
      <c r="H255" s="39">
        <v>41412.1</v>
      </c>
    </row>
    <row r="256" spans="1:8" ht="51" x14ac:dyDescent="0.25">
      <c r="A256" s="19" t="s">
        <v>137</v>
      </c>
      <c r="B256" s="19"/>
      <c r="C256" s="19"/>
      <c r="D256" s="19"/>
      <c r="E256" s="22" t="s">
        <v>449</v>
      </c>
      <c r="F256" s="39">
        <f>F257</f>
        <v>4428.3</v>
      </c>
      <c r="G256" s="39">
        <f t="shared" ref="G256:H256" si="96">G257</f>
        <v>4215.8999999999996</v>
      </c>
      <c r="H256" s="39">
        <f t="shared" si="96"/>
        <v>5017.2</v>
      </c>
    </row>
    <row r="257" spans="1:9" ht="30.75" customHeight="1" x14ac:dyDescent="0.25">
      <c r="A257" s="19" t="s">
        <v>137</v>
      </c>
      <c r="B257" s="19" t="s">
        <v>67</v>
      </c>
      <c r="C257" s="19" t="s">
        <v>22</v>
      </c>
      <c r="D257" s="19" t="s">
        <v>138</v>
      </c>
      <c r="E257" s="22" t="s">
        <v>219</v>
      </c>
      <c r="F257" s="39">
        <v>4428.3</v>
      </c>
      <c r="G257" s="39">
        <v>4215.8999999999996</v>
      </c>
      <c r="H257" s="39">
        <v>5017.2</v>
      </c>
    </row>
    <row r="258" spans="1:9" ht="25.5" x14ac:dyDescent="0.25">
      <c r="A258" s="19" t="s">
        <v>353</v>
      </c>
      <c r="B258" s="19"/>
      <c r="C258" s="19"/>
      <c r="D258" s="19"/>
      <c r="E258" s="22" t="s">
        <v>354</v>
      </c>
      <c r="F258" s="39">
        <f>F259</f>
        <v>19420.2</v>
      </c>
      <c r="G258" s="39">
        <f>G259</f>
        <v>9851</v>
      </c>
      <c r="H258" s="39">
        <f>H259</f>
        <v>10353</v>
      </c>
    </row>
    <row r="259" spans="1:9" ht="29.25" customHeight="1" x14ac:dyDescent="0.25">
      <c r="A259" s="19" t="s">
        <v>353</v>
      </c>
      <c r="B259" s="19" t="s">
        <v>67</v>
      </c>
      <c r="C259" s="19" t="s">
        <v>22</v>
      </c>
      <c r="D259" s="19" t="s">
        <v>138</v>
      </c>
      <c r="E259" s="22" t="s">
        <v>219</v>
      </c>
      <c r="F259" s="39">
        <v>19420.2</v>
      </c>
      <c r="G259" s="39">
        <v>9851</v>
      </c>
      <c r="H259" s="39">
        <v>10353</v>
      </c>
    </row>
    <row r="260" spans="1:9" ht="25.5" x14ac:dyDescent="0.25">
      <c r="A260" s="26" t="s">
        <v>139</v>
      </c>
      <c r="B260" s="26"/>
      <c r="C260" s="26"/>
      <c r="D260" s="26"/>
      <c r="E260" s="61" t="s">
        <v>140</v>
      </c>
      <c r="F260" s="38">
        <f>F265+F261+F263</f>
        <v>23508.400000000001</v>
      </c>
      <c r="G260" s="38">
        <f>G265+G261</f>
        <v>25563.3</v>
      </c>
      <c r="H260" s="38">
        <f>H265+H261</f>
        <v>25270.9</v>
      </c>
    </row>
    <row r="261" spans="1:9" ht="45" customHeight="1" x14ac:dyDescent="0.25">
      <c r="A261" s="19" t="s">
        <v>342</v>
      </c>
      <c r="B261" s="19"/>
      <c r="C261" s="19"/>
      <c r="D261" s="19"/>
      <c r="E261" s="29" t="s">
        <v>344</v>
      </c>
      <c r="F261" s="39">
        <f>F262</f>
        <v>18806.7</v>
      </c>
      <c r="G261" s="39">
        <f>G262</f>
        <v>20450.599999999999</v>
      </c>
      <c r="H261" s="39">
        <f>H262</f>
        <v>20216.7</v>
      </c>
    </row>
    <row r="262" spans="1:9" ht="32.25" customHeight="1" x14ac:dyDescent="0.25">
      <c r="A262" s="19" t="s">
        <v>342</v>
      </c>
      <c r="B262" s="19" t="s">
        <v>67</v>
      </c>
      <c r="C262" s="19" t="s">
        <v>22</v>
      </c>
      <c r="D262" s="19" t="s">
        <v>343</v>
      </c>
      <c r="E262" s="22" t="s">
        <v>219</v>
      </c>
      <c r="F262" s="39">
        <v>18806.7</v>
      </c>
      <c r="G262" s="39">
        <v>20450.599999999999</v>
      </c>
      <c r="H262" s="39">
        <v>20216.7</v>
      </c>
    </row>
    <row r="263" spans="1:9" ht="32.25" customHeight="1" x14ac:dyDescent="0.25">
      <c r="A263" s="19" t="s">
        <v>466</v>
      </c>
      <c r="B263" s="19"/>
      <c r="C263" s="19"/>
      <c r="D263" s="19"/>
      <c r="E263" s="22" t="s">
        <v>467</v>
      </c>
      <c r="F263" s="39">
        <f>F264</f>
        <v>20.7</v>
      </c>
      <c r="G263" s="39">
        <f>G264</f>
        <v>0</v>
      </c>
      <c r="H263" s="39">
        <f>H264</f>
        <v>0</v>
      </c>
    </row>
    <row r="264" spans="1:9" ht="32.25" customHeight="1" x14ac:dyDescent="0.25">
      <c r="A264" s="19" t="s">
        <v>466</v>
      </c>
      <c r="B264" s="19" t="s">
        <v>67</v>
      </c>
      <c r="C264" s="19" t="s">
        <v>22</v>
      </c>
      <c r="D264" s="19" t="s">
        <v>142</v>
      </c>
      <c r="E264" s="22" t="s">
        <v>219</v>
      </c>
      <c r="F264" s="39">
        <v>20.7</v>
      </c>
      <c r="G264" s="39">
        <v>0</v>
      </c>
      <c r="H264" s="39">
        <v>0</v>
      </c>
    </row>
    <row r="265" spans="1:9" ht="38.25" x14ac:dyDescent="0.25">
      <c r="A265" s="19" t="s">
        <v>258</v>
      </c>
      <c r="B265" s="19"/>
      <c r="C265" s="19"/>
      <c r="D265" s="19"/>
      <c r="E265" s="58" t="s">
        <v>286</v>
      </c>
      <c r="F265" s="39">
        <f>F266</f>
        <v>4681</v>
      </c>
      <c r="G265" s="39">
        <f t="shared" ref="G265:H265" si="97">G266</f>
        <v>5112.7</v>
      </c>
      <c r="H265" s="39">
        <f t="shared" si="97"/>
        <v>5054.2</v>
      </c>
    </row>
    <row r="266" spans="1:9" ht="30" customHeight="1" x14ac:dyDescent="0.25">
      <c r="A266" s="19" t="s">
        <v>258</v>
      </c>
      <c r="B266" s="19" t="s">
        <v>67</v>
      </c>
      <c r="C266" s="19" t="s">
        <v>22</v>
      </c>
      <c r="D266" s="19" t="s">
        <v>142</v>
      </c>
      <c r="E266" s="22" t="s">
        <v>219</v>
      </c>
      <c r="F266" s="39">
        <v>4681</v>
      </c>
      <c r="G266" s="39">
        <v>5112.7</v>
      </c>
      <c r="H266" s="39">
        <v>5054.2</v>
      </c>
    </row>
    <row r="267" spans="1:9" ht="56.25" customHeight="1" x14ac:dyDescent="0.25">
      <c r="A267" s="50" t="s">
        <v>351</v>
      </c>
      <c r="B267" s="26"/>
      <c r="C267" s="26"/>
      <c r="D267" s="26"/>
      <c r="E267" s="30" t="s">
        <v>352</v>
      </c>
      <c r="F267" s="39">
        <f>F268+F270</f>
        <v>8079.4</v>
      </c>
      <c r="G267" s="39">
        <f>G268+G270</f>
        <v>3725.5</v>
      </c>
      <c r="H267" s="39">
        <f>H268+H270</f>
        <v>3747</v>
      </c>
    </row>
    <row r="268" spans="1:9" ht="43.5" customHeight="1" x14ac:dyDescent="0.25">
      <c r="A268" s="48" t="s">
        <v>349</v>
      </c>
      <c r="B268" s="19"/>
      <c r="C268" s="19"/>
      <c r="D268" s="19"/>
      <c r="E268" s="22" t="s">
        <v>350</v>
      </c>
      <c r="F268" s="39">
        <f>F269</f>
        <v>6448.3</v>
      </c>
      <c r="G268" s="39">
        <f>G269</f>
        <v>2962.2</v>
      </c>
      <c r="H268" s="39">
        <f>H269</f>
        <v>2997.6</v>
      </c>
      <c r="I268" s="8"/>
    </row>
    <row r="269" spans="1:9" ht="31.5" customHeight="1" x14ac:dyDescent="0.25">
      <c r="A269" s="48" t="s">
        <v>349</v>
      </c>
      <c r="B269" s="19" t="s">
        <v>67</v>
      </c>
      <c r="C269" s="19" t="s">
        <v>22</v>
      </c>
      <c r="D269" s="19" t="s">
        <v>138</v>
      </c>
      <c r="E269" s="22" t="s">
        <v>219</v>
      </c>
      <c r="F269" s="39">
        <v>6448.3</v>
      </c>
      <c r="G269" s="39">
        <v>2962.2</v>
      </c>
      <c r="H269" s="39">
        <v>2997.6</v>
      </c>
      <c r="I269" s="8"/>
    </row>
    <row r="270" spans="1:9" ht="31.5" customHeight="1" x14ac:dyDescent="0.25">
      <c r="A270" s="48" t="s">
        <v>347</v>
      </c>
      <c r="B270" s="19"/>
      <c r="C270" s="19"/>
      <c r="D270" s="19"/>
      <c r="E270" s="22" t="s">
        <v>348</v>
      </c>
      <c r="F270" s="39">
        <f>F271</f>
        <v>1631.1</v>
      </c>
      <c r="G270" s="39">
        <f>G271</f>
        <v>763.3</v>
      </c>
      <c r="H270" s="39">
        <f>H271</f>
        <v>749.4</v>
      </c>
      <c r="I270" s="8"/>
    </row>
    <row r="271" spans="1:9" ht="29.25" customHeight="1" x14ac:dyDescent="0.25">
      <c r="A271" s="48" t="s">
        <v>347</v>
      </c>
      <c r="B271" s="19" t="s">
        <v>67</v>
      </c>
      <c r="C271" s="19" t="s">
        <v>22</v>
      </c>
      <c r="D271" s="19" t="s">
        <v>138</v>
      </c>
      <c r="E271" s="22" t="s">
        <v>219</v>
      </c>
      <c r="F271" s="39">
        <v>1631.1</v>
      </c>
      <c r="G271" s="39">
        <v>763.3</v>
      </c>
      <c r="H271" s="39">
        <v>749.4</v>
      </c>
      <c r="I271" s="8"/>
    </row>
    <row r="272" spans="1:9" ht="57.75" customHeight="1" x14ac:dyDescent="0.25">
      <c r="A272" s="48" t="s">
        <v>319</v>
      </c>
      <c r="B272" s="19"/>
      <c r="C272" s="19"/>
      <c r="D272" s="19"/>
      <c r="E272" s="30" t="s">
        <v>381</v>
      </c>
      <c r="F272" s="39">
        <f>F273+F275</f>
        <v>3999.4</v>
      </c>
      <c r="G272" s="39">
        <f>G273+G275</f>
        <v>3988.8</v>
      </c>
      <c r="H272" s="39">
        <f>H273+H275</f>
        <v>3901</v>
      </c>
      <c r="I272" s="8"/>
    </row>
    <row r="273" spans="1:9" ht="44.25" customHeight="1" x14ac:dyDescent="0.25">
      <c r="A273" s="48" t="s">
        <v>345</v>
      </c>
      <c r="B273" s="19"/>
      <c r="C273" s="19"/>
      <c r="D273" s="19"/>
      <c r="E273" s="22" t="s">
        <v>346</v>
      </c>
      <c r="F273" s="39">
        <f>F274</f>
        <v>3164.9</v>
      </c>
      <c r="G273" s="39">
        <f>G274</f>
        <v>3165</v>
      </c>
      <c r="H273" s="39">
        <f>H274</f>
        <v>3160.8</v>
      </c>
      <c r="I273" s="8"/>
    </row>
    <row r="274" spans="1:9" ht="29.25" customHeight="1" x14ac:dyDescent="0.25">
      <c r="A274" s="48" t="s">
        <v>345</v>
      </c>
      <c r="B274" s="19" t="s">
        <v>67</v>
      </c>
      <c r="C274" s="19" t="s">
        <v>22</v>
      </c>
      <c r="D274" s="19" t="s">
        <v>138</v>
      </c>
      <c r="E274" s="22" t="s">
        <v>219</v>
      </c>
      <c r="F274" s="39">
        <v>3164.9</v>
      </c>
      <c r="G274" s="39">
        <v>3165</v>
      </c>
      <c r="H274" s="39">
        <v>3160.8</v>
      </c>
      <c r="I274" s="8"/>
    </row>
    <row r="275" spans="1:9" ht="43.5" customHeight="1" x14ac:dyDescent="0.25">
      <c r="A275" s="48" t="s">
        <v>320</v>
      </c>
      <c r="B275" s="19"/>
      <c r="C275" s="19"/>
      <c r="D275" s="19"/>
      <c r="E275" s="22" t="s">
        <v>321</v>
      </c>
      <c r="F275" s="39">
        <f>F276</f>
        <v>834.5</v>
      </c>
      <c r="G275" s="39">
        <f>G276</f>
        <v>823.8</v>
      </c>
      <c r="H275" s="39">
        <f>H276</f>
        <v>740.2</v>
      </c>
      <c r="I275" s="8"/>
    </row>
    <row r="276" spans="1:9" ht="29.25" customHeight="1" x14ac:dyDescent="0.25">
      <c r="A276" s="48" t="s">
        <v>320</v>
      </c>
      <c r="B276" s="19" t="s">
        <v>67</v>
      </c>
      <c r="C276" s="19" t="s">
        <v>22</v>
      </c>
      <c r="D276" s="19" t="s">
        <v>138</v>
      </c>
      <c r="E276" s="22" t="s">
        <v>219</v>
      </c>
      <c r="F276" s="74">
        <v>834.5</v>
      </c>
      <c r="G276" s="39">
        <v>823.8</v>
      </c>
      <c r="H276" s="39">
        <v>740.2</v>
      </c>
      <c r="I276" s="8"/>
    </row>
    <row r="277" spans="1:9" ht="51" x14ac:dyDescent="0.25">
      <c r="A277" s="32" t="s">
        <v>143</v>
      </c>
      <c r="B277" s="32"/>
      <c r="C277" s="32"/>
      <c r="D277" s="32"/>
      <c r="E277" s="33" t="s">
        <v>430</v>
      </c>
      <c r="F277" s="34">
        <f>F278+F293</f>
        <v>3008.3</v>
      </c>
      <c r="G277" s="34">
        <f>G278+G293</f>
        <v>2923.1000000000004</v>
      </c>
      <c r="H277" s="34">
        <f>H278+H293</f>
        <v>2923.1000000000004</v>
      </c>
    </row>
    <row r="278" spans="1:9" ht="40.5" customHeight="1" x14ac:dyDescent="0.25">
      <c r="A278" s="35" t="s">
        <v>144</v>
      </c>
      <c r="B278" s="35"/>
      <c r="C278" s="35"/>
      <c r="D278" s="19"/>
      <c r="E278" s="45" t="s">
        <v>491</v>
      </c>
      <c r="F278" s="37">
        <f>F279+F288</f>
        <v>622.20000000000005</v>
      </c>
      <c r="G278" s="37">
        <f>G279+G288</f>
        <v>622.20000000000005</v>
      </c>
      <c r="H278" s="37">
        <f>H279+H288</f>
        <v>622.20000000000005</v>
      </c>
    </row>
    <row r="279" spans="1:9" ht="25.5" x14ac:dyDescent="0.25">
      <c r="A279" s="26" t="s">
        <v>145</v>
      </c>
      <c r="B279" s="26"/>
      <c r="C279" s="26"/>
      <c r="D279" s="26"/>
      <c r="E279" s="30" t="s">
        <v>146</v>
      </c>
      <c r="F279" s="38">
        <f>F280+F282+F284+F286</f>
        <v>305</v>
      </c>
      <c r="G279" s="38">
        <f t="shared" ref="G279:H279" si="98">G280+G282+G284+G286</f>
        <v>305</v>
      </c>
      <c r="H279" s="38">
        <f t="shared" si="98"/>
        <v>305</v>
      </c>
    </row>
    <row r="280" spans="1:9" x14ac:dyDescent="0.25">
      <c r="A280" s="19" t="s">
        <v>147</v>
      </c>
      <c r="B280" s="19"/>
      <c r="C280" s="19"/>
      <c r="D280" s="19"/>
      <c r="E280" s="22" t="s">
        <v>148</v>
      </c>
      <c r="F280" s="39">
        <f>F281</f>
        <v>100</v>
      </c>
      <c r="G280" s="39">
        <f>G281</f>
        <v>100</v>
      </c>
      <c r="H280" s="39">
        <f>H281</f>
        <v>100</v>
      </c>
    </row>
    <row r="281" spans="1:9" ht="29.25" customHeight="1" x14ac:dyDescent="0.25">
      <c r="A281" s="19" t="s">
        <v>147</v>
      </c>
      <c r="B281" s="19" t="s">
        <v>67</v>
      </c>
      <c r="C281" s="19" t="s">
        <v>149</v>
      </c>
      <c r="D281" s="19" t="s">
        <v>150</v>
      </c>
      <c r="E281" s="22" t="s">
        <v>219</v>
      </c>
      <c r="F281" s="39">
        <v>100</v>
      </c>
      <c r="G281" s="39">
        <v>100</v>
      </c>
      <c r="H281" s="39">
        <v>100</v>
      </c>
    </row>
    <row r="282" spans="1:9" x14ac:dyDescent="0.25">
      <c r="A282" s="19" t="s">
        <v>151</v>
      </c>
      <c r="B282" s="19"/>
      <c r="C282" s="19"/>
      <c r="D282" s="19"/>
      <c r="E282" s="22" t="s">
        <v>152</v>
      </c>
      <c r="F282" s="39">
        <f>F283</f>
        <v>100</v>
      </c>
      <c r="G282" s="39">
        <f>G283</f>
        <v>100</v>
      </c>
      <c r="H282" s="39">
        <f>H283</f>
        <v>100</v>
      </c>
    </row>
    <row r="283" spans="1:9" ht="25.5" x14ac:dyDescent="0.25">
      <c r="A283" s="19" t="s">
        <v>151</v>
      </c>
      <c r="B283" s="19" t="s">
        <v>67</v>
      </c>
      <c r="C283" s="19" t="s">
        <v>149</v>
      </c>
      <c r="D283" s="19" t="s">
        <v>153</v>
      </c>
      <c r="E283" s="22" t="s">
        <v>219</v>
      </c>
      <c r="F283" s="39">
        <v>100</v>
      </c>
      <c r="G283" s="39">
        <v>100</v>
      </c>
      <c r="H283" s="39">
        <v>100</v>
      </c>
    </row>
    <row r="284" spans="1:9" s="11" customFormat="1" ht="38.25" x14ac:dyDescent="0.25">
      <c r="A284" s="19" t="s">
        <v>154</v>
      </c>
      <c r="B284" s="19"/>
      <c r="C284" s="19"/>
      <c r="D284" s="19"/>
      <c r="E284" s="29" t="s">
        <v>155</v>
      </c>
      <c r="F284" s="39">
        <f>F285</f>
        <v>80</v>
      </c>
      <c r="G284" s="39">
        <f>G285</f>
        <v>80</v>
      </c>
      <c r="H284" s="39">
        <f>H285</f>
        <v>80</v>
      </c>
    </row>
    <row r="285" spans="1:9" ht="25.5" x14ac:dyDescent="0.25">
      <c r="A285" s="19" t="s">
        <v>154</v>
      </c>
      <c r="B285" s="19" t="s">
        <v>67</v>
      </c>
      <c r="C285" s="19" t="s">
        <v>149</v>
      </c>
      <c r="D285" s="19" t="s">
        <v>153</v>
      </c>
      <c r="E285" s="22" t="s">
        <v>219</v>
      </c>
      <c r="F285" s="39">
        <v>80</v>
      </c>
      <c r="G285" s="39">
        <v>80</v>
      </c>
      <c r="H285" s="39">
        <v>80</v>
      </c>
    </row>
    <row r="286" spans="1:9" ht="25.5" x14ac:dyDescent="0.25">
      <c r="A286" s="19" t="s">
        <v>434</v>
      </c>
      <c r="B286" s="19"/>
      <c r="C286" s="19"/>
      <c r="D286" s="19"/>
      <c r="E286" s="29" t="s">
        <v>436</v>
      </c>
      <c r="F286" s="39">
        <f>F287</f>
        <v>25</v>
      </c>
      <c r="G286" s="39">
        <f>G287</f>
        <v>25</v>
      </c>
      <c r="H286" s="39">
        <f>H287</f>
        <v>25</v>
      </c>
    </row>
    <row r="287" spans="1:9" ht="25.5" x14ac:dyDescent="0.25">
      <c r="A287" s="19" t="s">
        <v>434</v>
      </c>
      <c r="B287" s="19" t="s">
        <v>67</v>
      </c>
      <c r="C287" s="19" t="s">
        <v>149</v>
      </c>
      <c r="D287" s="19" t="s">
        <v>435</v>
      </c>
      <c r="E287" s="22" t="s">
        <v>219</v>
      </c>
      <c r="F287" s="39">
        <v>25</v>
      </c>
      <c r="G287" s="39">
        <v>25</v>
      </c>
      <c r="H287" s="39">
        <v>25</v>
      </c>
    </row>
    <row r="288" spans="1:9" ht="27.75" customHeight="1" x14ac:dyDescent="0.25">
      <c r="A288" s="26" t="s">
        <v>156</v>
      </c>
      <c r="B288" s="26"/>
      <c r="C288" s="26"/>
      <c r="D288" s="26"/>
      <c r="E288" s="62" t="s">
        <v>157</v>
      </c>
      <c r="F288" s="38">
        <f>F289+F291</f>
        <v>317.20000000000005</v>
      </c>
      <c r="G288" s="38">
        <f>G289+G291</f>
        <v>317.20000000000005</v>
      </c>
      <c r="H288" s="38">
        <f>H289+H291</f>
        <v>317.20000000000005</v>
      </c>
    </row>
    <row r="289" spans="1:8" ht="30" customHeight="1" x14ac:dyDescent="0.25">
      <c r="A289" s="19" t="s">
        <v>158</v>
      </c>
      <c r="B289" s="19"/>
      <c r="C289" s="19"/>
      <c r="D289" s="19"/>
      <c r="E289" s="22" t="s">
        <v>159</v>
      </c>
      <c r="F289" s="39">
        <f t="shared" ref="F289:H291" si="99">F290</f>
        <v>195.8</v>
      </c>
      <c r="G289" s="39">
        <f t="shared" si="99"/>
        <v>195.8</v>
      </c>
      <c r="H289" s="39">
        <f t="shared" si="99"/>
        <v>195.8</v>
      </c>
    </row>
    <row r="290" spans="1:8" ht="25.5" x14ac:dyDescent="0.25">
      <c r="A290" s="19" t="s">
        <v>158</v>
      </c>
      <c r="B290" s="19" t="s">
        <v>67</v>
      </c>
      <c r="C290" s="19" t="s">
        <v>149</v>
      </c>
      <c r="D290" s="19" t="s">
        <v>229</v>
      </c>
      <c r="E290" s="22" t="s">
        <v>219</v>
      </c>
      <c r="F290" s="39">
        <v>195.8</v>
      </c>
      <c r="G290" s="39">
        <v>195.8</v>
      </c>
      <c r="H290" s="39">
        <v>195.8</v>
      </c>
    </row>
    <row r="291" spans="1:8" ht="25.5" x14ac:dyDescent="0.25">
      <c r="A291" s="19" t="s">
        <v>239</v>
      </c>
      <c r="B291" s="19"/>
      <c r="C291" s="19"/>
      <c r="D291" s="19"/>
      <c r="E291" s="22" t="s">
        <v>240</v>
      </c>
      <c r="F291" s="39">
        <f t="shared" si="99"/>
        <v>121.4</v>
      </c>
      <c r="G291" s="39">
        <f t="shared" si="99"/>
        <v>121.4</v>
      </c>
      <c r="H291" s="39">
        <f>H292</f>
        <v>121.4</v>
      </c>
    </row>
    <row r="292" spans="1:8" ht="25.5" x14ac:dyDescent="0.25">
      <c r="A292" s="19" t="s">
        <v>239</v>
      </c>
      <c r="B292" s="19" t="s">
        <v>67</v>
      </c>
      <c r="C292" s="19" t="s">
        <v>149</v>
      </c>
      <c r="D292" s="19" t="s">
        <v>229</v>
      </c>
      <c r="E292" s="22" t="s">
        <v>219</v>
      </c>
      <c r="F292" s="39">
        <v>121.4</v>
      </c>
      <c r="G292" s="39">
        <v>121.4</v>
      </c>
      <c r="H292" s="39">
        <v>121.4</v>
      </c>
    </row>
    <row r="293" spans="1:8" ht="20.25" customHeight="1" x14ac:dyDescent="0.25">
      <c r="A293" s="35" t="s">
        <v>160</v>
      </c>
      <c r="B293" s="35"/>
      <c r="C293" s="35"/>
      <c r="D293" s="19"/>
      <c r="E293" s="45" t="s">
        <v>34</v>
      </c>
      <c r="F293" s="37">
        <f t="shared" ref="F293:G294" si="100">F294</f>
        <v>2386.1000000000004</v>
      </c>
      <c r="G293" s="37">
        <f t="shared" si="100"/>
        <v>2300.9</v>
      </c>
      <c r="H293" s="37">
        <f>H294</f>
        <v>2300.9</v>
      </c>
    </row>
    <row r="294" spans="1:8" ht="25.5" x14ac:dyDescent="0.25">
      <c r="A294" s="26" t="s">
        <v>161</v>
      </c>
      <c r="B294" s="26"/>
      <c r="C294" s="26"/>
      <c r="D294" s="26"/>
      <c r="E294" s="30" t="s">
        <v>262</v>
      </c>
      <c r="F294" s="38">
        <f t="shared" si="100"/>
        <v>2386.1000000000004</v>
      </c>
      <c r="G294" s="38">
        <f t="shared" si="100"/>
        <v>2300.9</v>
      </c>
      <c r="H294" s="38">
        <f>H295</f>
        <v>2300.9</v>
      </c>
    </row>
    <row r="295" spans="1:8" ht="42" customHeight="1" x14ac:dyDescent="0.25">
      <c r="A295" s="19" t="s">
        <v>162</v>
      </c>
      <c r="B295" s="19"/>
      <c r="C295" s="19"/>
      <c r="D295" s="19"/>
      <c r="E295" s="22" t="s">
        <v>37</v>
      </c>
      <c r="F295" s="39">
        <f>F296+F297+F298</f>
        <v>2386.1000000000004</v>
      </c>
      <c r="G295" s="39">
        <f t="shared" ref="G295:H295" si="101">G296+G297+G298</f>
        <v>2300.9</v>
      </c>
      <c r="H295" s="39">
        <f t="shared" si="101"/>
        <v>2300.9</v>
      </c>
    </row>
    <row r="296" spans="1:8" s="13" customFormat="1" ht="63" customHeight="1" x14ac:dyDescent="0.25">
      <c r="A296" s="19" t="s">
        <v>162</v>
      </c>
      <c r="B296" s="19" t="s">
        <v>64</v>
      </c>
      <c r="C296" s="19" t="s">
        <v>149</v>
      </c>
      <c r="D296" s="19" t="s">
        <v>153</v>
      </c>
      <c r="E296" s="18" t="s">
        <v>38</v>
      </c>
      <c r="F296" s="39">
        <v>2216</v>
      </c>
      <c r="G296" s="39">
        <v>2130.8000000000002</v>
      </c>
      <c r="H296" s="39">
        <v>2130.8000000000002</v>
      </c>
    </row>
    <row r="297" spans="1:8" ht="27.75" customHeight="1" x14ac:dyDescent="0.25">
      <c r="A297" s="19" t="s">
        <v>162</v>
      </c>
      <c r="B297" s="19" t="s">
        <v>67</v>
      </c>
      <c r="C297" s="19" t="s">
        <v>149</v>
      </c>
      <c r="D297" s="19" t="s">
        <v>153</v>
      </c>
      <c r="E297" s="22" t="s">
        <v>219</v>
      </c>
      <c r="F297" s="39">
        <v>168.8</v>
      </c>
      <c r="G297" s="39">
        <v>170.1</v>
      </c>
      <c r="H297" s="39">
        <v>170.1</v>
      </c>
    </row>
    <row r="298" spans="1:8" ht="21.75" customHeight="1" x14ac:dyDescent="0.25">
      <c r="A298" s="19" t="s">
        <v>162</v>
      </c>
      <c r="B298" s="19" t="s">
        <v>141</v>
      </c>
      <c r="C298" s="19" t="s">
        <v>149</v>
      </c>
      <c r="D298" s="19" t="s">
        <v>153</v>
      </c>
      <c r="E298" s="22" t="s">
        <v>26</v>
      </c>
      <c r="F298" s="39">
        <v>1.3</v>
      </c>
      <c r="G298" s="39">
        <v>0</v>
      </c>
      <c r="H298" s="39">
        <v>0</v>
      </c>
    </row>
    <row r="299" spans="1:8" ht="50.25" customHeight="1" x14ac:dyDescent="0.25">
      <c r="A299" s="32" t="s">
        <v>163</v>
      </c>
      <c r="B299" s="32"/>
      <c r="C299" s="32"/>
      <c r="D299" s="32"/>
      <c r="E299" s="33" t="s">
        <v>431</v>
      </c>
      <c r="F299" s="34">
        <f>F300+F321+F329+F342</f>
        <v>47786.3</v>
      </c>
      <c r="G299" s="34">
        <f>G300+G321+G329+G342</f>
        <v>41112.6</v>
      </c>
      <c r="H299" s="34">
        <f>H300+H321+H329+H342</f>
        <v>40997.800000000003</v>
      </c>
    </row>
    <row r="300" spans="1:8" ht="42" customHeight="1" x14ac:dyDescent="0.25">
      <c r="A300" s="35" t="s">
        <v>164</v>
      </c>
      <c r="B300" s="35"/>
      <c r="C300" s="35"/>
      <c r="D300" s="35"/>
      <c r="E300" s="53" t="s">
        <v>165</v>
      </c>
      <c r="F300" s="37">
        <f>F301+F318</f>
        <v>7557.5999999999995</v>
      </c>
      <c r="G300" s="37">
        <f>G301+G318</f>
        <v>4575.7000000000007</v>
      </c>
      <c r="H300" s="37">
        <f>H301+H318</f>
        <v>4460.9000000000005</v>
      </c>
    </row>
    <row r="301" spans="1:8" ht="54" customHeight="1" x14ac:dyDescent="0.25">
      <c r="A301" s="26" t="s">
        <v>166</v>
      </c>
      <c r="B301" s="26"/>
      <c r="C301" s="26"/>
      <c r="D301" s="26"/>
      <c r="E301" s="63" t="s">
        <v>167</v>
      </c>
      <c r="F301" s="38">
        <f>F312+F316+F302+F305+F309+F314</f>
        <v>7479.4999999999991</v>
      </c>
      <c r="G301" s="38">
        <f t="shared" ref="G301:H301" si="102">G312+G316+G302+G305+G309+G314</f>
        <v>4497.6000000000004</v>
      </c>
      <c r="H301" s="38">
        <f t="shared" si="102"/>
        <v>4382.8</v>
      </c>
    </row>
    <row r="302" spans="1:8" ht="66.75" customHeight="1" x14ac:dyDescent="0.25">
      <c r="A302" s="19" t="s">
        <v>374</v>
      </c>
      <c r="B302" s="41"/>
      <c r="C302" s="48"/>
      <c r="D302" s="64"/>
      <c r="E302" s="18" t="s">
        <v>406</v>
      </c>
      <c r="F302" s="39">
        <f>F303+F304</f>
        <v>133.19999999999999</v>
      </c>
      <c r="G302" s="39">
        <f t="shared" ref="G302:H302" si="103">G303+G304</f>
        <v>134.5</v>
      </c>
      <c r="H302" s="39">
        <f t="shared" si="103"/>
        <v>135.80000000000001</v>
      </c>
    </row>
    <row r="303" spans="1:8" ht="66.75" customHeight="1" x14ac:dyDescent="0.25">
      <c r="A303" s="19" t="s">
        <v>374</v>
      </c>
      <c r="B303" s="41">
        <v>100</v>
      </c>
      <c r="C303" s="48" t="s">
        <v>22</v>
      </c>
      <c r="D303" s="64" t="s">
        <v>153</v>
      </c>
      <c r="E303" s="18" t="s">
        <v>168</v>
      </c>
      <c r="F303" s="39">
        <v>101.8</v>
      </c>
      <c r="G303" s="39">
        <v>101.8</v>
      </c>
      <c r="H303" s="46">
        <v>101.8</v>
      </c>
    </row>
    <row r="304" spans="1:8" ht="36" customHeight="1" x14ac:dyDescent="0.25">
      <c r="A304" s="19" t="s">
        <v>374</v>
      </c>
      <c r="B304" s="41">
        <v>200</v>
      </c>
      <c r="C304" s="48" t="s">
        <v>22</v>
      </c>
      <c r="D304" s="64" t="s">
        <v>153</v>
      </c>
      <c r="E304" s="18" t="s">
        <v>219</v>
      </c>
      <c r="F304" s="39">
        <v>31.4</v>
      </c>
      <c r="G304" s="39">
        <v>32.700000000000003</v>
      </c>
      <c r="H304" s="46">
        <v>34</v>
      </c>
    </row>
    <row r="305" spans="1:8" ht="43.5" customHeight="1" x14ac:dyDescent="0.25">
      <c r="A305" s="19" t="s">
        <v>482</v>
      </c>
      <c r="B305" s="41"/>
      <c r="C305" s="48"/>
      <c r="D305" s="19"/>
      <c r="E305" s="58" t="s">
        <v>481</v>
      </c>
      <c r="F305" s="46">
        <f>F306+F307+F308</f>
        <v>5877.3</v>
      </c>
      <c r="G305" s="46">
        <f t="shared" ref="G305:H305" si="104">G306+G307+G308</f>
        <v>3186.3</v>
      </c>
      <c r="H305" s="46">
        <f t="shared" si="104"/>
        <v>3186.3</v>
      </c>
    </row>
    <row r="306" spans="1:8" ht="67.5" customHeight="1" x14ac:dyDescent="0.25">
      <c r="A306" s="19" t="s">
        <v>482</v>
      </c>
      <c r="B306" s="41">
        <v>100</v>
      </c>
      <c r="C306" s="48" t="s">
        <v>22</v>
      </c>
      <c r="D306" s="19" t="s">
        <v>153</v>
      </c>
      <c r="E306" s="59" t="s">
        <v>121</v>
      </c>
      <c r="F306" s="46">
        <v>1868.4</v>
      </c>
      <c r="G306" s="39">
        <v>1868.4</v>
      </c>
      <c r="H306" s="39">
        <v>1868.4</v>
      </c>
    </row>
    <row r="307" spans="1:8" ht="32.25" customHeight="1" x14ac:dyDescent="0.25">
      <c r="A307" s="19" t="s">
        <v>482</v>
      </c>
      <c r="B307" s="41">
        <v>200</v>
      </c>
      <c r="C307" s="48" t="s">
        <v>22</v>
      </c>
      <c r="D307" s="19" t="s">
        <v>153</v>
      </c>
      <c r="E307" s="22" t="s">
        <v>219</v>
      </c>
      <c r="F307" s="46">
        <v>3988.9</v>
      </c>
      <c r="G307" s="39">
        <v>1297.9000000000001</v>
      </c>
      <c r="H307" s="39">
        <v>1297.9000000000001</v>
      </c>
    </row>
    <row r="308" spans="1:8" ht="21.75" customHeight="1" x14ac:dyDescent="0.25">
      <c r="A308" s="19" t="s">
        <v>482</v>
      </c>
      <c r="B308" s="41">
        <v>800</v>
      </c>
      <c r="C308" s="48" t="s">
        <v>22</v>
      </c>
      <c r="D308" s="19" t="s">
        <v>153</v>
      </c>
      <c r="E308" s="22" t="s">
        <v>26</v>
      </c>
      <c r="F308" s="46">
        <v>20</v>
      </c>
      <c r="G308" s="39">
        <v>20</v>
      </c>
      <c r="H308" s="39">
        <v>20</v>
      </c>
    </row>
    <row r="309" spans="1:8" ht="32.25" customHeight="1" x14ac:dyDescent="0.25">
      <c r="A309" s="48" t="s">
        <v>303</v>
      </c>
      <c r="B309" s="48"/>
      <c r="C309" s="48"/>
      <c r="D309" s="19"/>
      <c r="E309" s="58" t="s">
        <v>169</v>
      </c>
      <c r="F309" s="39">
        <f>F310+F311</f>
        <v>322.89999999999998</v>
      </c>
      <c r="G309" s="39">
        <f t="shared" ref="G309:H309" si="105">G310+G311</f>
        <v>320.3</v>
      </c>
      <c r="H309" s="39">
        <f t="shared" si="105"/>
        <v>320.3</v>
      </c>
    </row>
    <row r="310" spans="1:8" ht="69" customHeight="1" x14ac:dyDescent="0.25">
      <c r="A310" s="48" t="s">
        <v>303</v>
      </c>
      <c r="B310" s="48" t="s">
        <v>64</v>
      </c>
      <c r="C310" s="48" t="s">
        <v>22</v>
      </c>
      <c r="D310" s="19" t="s">
        <v>115</v>
      </c>
      <c r="E310" s="22" t="s">
        <v>168</v>
      </c>
      <c r="F310" s="39">
        <v>314.7</v>
      </c>
      <c r="G310" s="39">
        <v>314.7</v>
      </c>
      <c r="H310" s="39">
        <v>314.7</v>
      </c>
    </row>
    <row r="311" spans="1:8" ht="33" customHeight="1" x14ac:dyDescent="0.25">
      <c r="A311" s="48" t="s">
        <v>303</v>
      </c>
      <c r="B311" s="41">
        <v>200</v>
      </c>
      <c r="C311" s="48" t="s">
        <v>22</v>
      </c>
      <c r="D311" s="19" t="s">
        <v>115</v>
      </c>
      <c r="E311" s="22" t="s">
        <v>219</v>
      </c>
      <c r="F311" s="46">
        <v>8.1999999999999993</v>
      </c>
      <c r="G311" s="46">
        <v>5.6</v>
      </c>
      <c r="H311" s="39">
        <v>5.6</v>
      </c>
    </row>
    <row r="312" spans="1:8" ht="53.25" customHeight="1" x14ac:dyDescent="0.25">
      <c r="A312" s="19" t="s">
        <v>371</v>
      </c>
      <c r="B312" s="41"/>
      <c r="C312" s="48"/>
      <c r="D312" s="64"/>
      <c r="E312" s="18" t="s">
        <v>407</v>
      </c>
      <c r="F312" s="39">
        <f>F313</f>
        <v>15.6</v>
      </c>
      <c r="G312" s="39">
        <f t="shared" ref="G312:H312" si="106">G313</f>
        <v>94.3</v>
      </c>
      <c r="H312" s="39">
        <f t="shared" si="106"/>
        <v>7.5</v>
      </c>
    </row>
    <row r="313" spans="1:8" ht="26.25" customHeight="1" x14ac:dyDescent="0.25">
      <c r="A313" s="19" t="s">
        <v>371</v>
      </c>
      <c r="B313" s="41">
        <v>200</v>
      </c>
      <c r="C313" s="48" t="s">
        <v>22</v>
      </c>
      <c r="D313" s="64" t="s">
        <v>372</v>
      </c>
      <c r="E313" s="18" t="s">
        <v>219</v>
      </c>
      <c r="F313" s="39">
        <v>15.6</v>
      </c>
      <c r="G313" s="39">
        <v>94.3</v>
      </c>
      <c r="H313" s="46">
        <v>7.5</v>
      </c>
    </row>
    <row r="314" spans="1:8" ht="28.5" customHeight="1" x14ac:dyDescent="0.25">
      <c r="A314" s="19" t="s">
        <v>375</v>
      </c>
      <c r="B314" s="41"/>
      <c r="C314" s="48"/>
      <c r="D314" s="64"/>
      <c r="E314" s="24" t="s">
        <v>394</v>
      </c>
      <c r="F314" s="82">
        <f>F315</f>
        <v>364.2</v>
      </c>
      <c r="G314" s="39">
        <f t="shared" ref="G314:H314" si="107">G315</f>
        <v>0</v>
      </c>
      <c r="H314" s="39">
        <f t="shared" si="107"/>
        <v>0</v>
      </c>
    </row>
    <row r="315" spans="1:8" ht="35.25" customHeight="1" x14ac:dyDescent="0.25">
      <c r="A315" s="19" t="s">
        <v>375</v>
      </c>
      <c r="B315" s="41">
        <v>200</v>
      </c>
      <c r="C315" s="48" t="s">
        <v>22</v>
      </c>
      <c r="D315" s="64" t="s">
        <v>153</v>
      </c>
      <c r="E315" s="24" t="s">
        <v>219</v>
      </c>
      <c r="F315" s="82">
        <v>364.2</v>
      </c>
      <c r="G315" s="39">
        <v>0</v>
      </c>
      <c r="H315" s="46">
        <v>0</v>
      </c>
    </row>
    <row r="316" spans="1:8" ht="40.5" customHeight="1" x14ac:dyDescent="0.25">
      <c r="A316" s="19" t="s">
        <v>383</v>
      </c>
      <c r="B316" s="41"/>
      <c r="C316" s="48"/>
      <c r="D316" s="64"/>
      <c r="E316" s="18" t="s">
        <v>415</v>
      </c>
      <c r="F316" s="39">
        <f>F317</f>
        <v>766.3</v>
      </c>
      <c r="G316" s="39">
        <f t="shared" ref="G316:H316" si="108">G317</f>
        <v>762.2</v>
      </c>
      <c r="H316" s="39">
        <f t="shared" si="108"/>
        <v>732.9</v>
      </c>
    </row>
    <row r="317" spans="1:8" ht="66" customHeight="1" x14ac:dyDescent="0.25">
      <c r="A317" s="19" t="s">
        <v>383</v>
      </c>
      <c r="B317" s="41">
        <v>100</v>
      </c>
      <c r="C317" s="48" t="s">
        <v>22</v>
      </c>
      <c r="D317" s="64" t="s">
        <v>373</v>
      </c>
      <c r="E317" s="18" t="s">
        <v>38</v>
      </c>
      <c r="F317" s="39">
        <v>766.3</v>
      </c>
      <c r="G317" s="39">
        <v>762.2</v>
      </c>
      <c r="H317" s="46">
        <v>732.9</v>
      </c>
    </row>
    <row r="318" spans="1:8" ht="27" customHeight="1" x14ac:dyDescent="0.25">
      <c r="A318" s="48" t="s">
        <v>386</v>
      </c>
      <c r="B318" s="41"/>
      <c r="C318" s="48"/>
      <c r="D318" s="19"/>
      <c r="E318" s="30" t="s">
        <v>384</v>
      </c>
      <c r="F318" s="46">
        <f>F319</f>
        <v>78.099999999999994</v>
      </c>
      <c r="G318" s="46">
        <f t="shared" ref="G318:H318" si="109">G319</f>
        <v>78.099999999999994</v>
      </c>
      <c r="H318" s="46">
        <f t="shared" si="109"/>
        <v>78.099999999999994</v>
      </c>
    </row>
    <row r="319" spans="1:8" ht="45" customHeight="1" x14ac:dyDescent="0.25">
      <c r="A319" s="48" t="s">
        <v>387</v>
      </c>
      <c r="B319" s="41"/>
      <c r="C319" s="48"/>
      <c r="D319" s="19"/>
      <c r="E319" s="22" t="s">
        <v>385</v>
      </c>
      <c r="F319" s="46">
        <f>F320</f>
        <v>78.099999999999994</v>
      </c>
      <c r="G319" s="46">
        <f t="shared" ref="G319:H319" si="110">G320</f>
        <v>78.099999999999994</v>
      </c>
      <c r="H319" s="46">
        <f t="shared" si="110"/>
        <v>78.099999999999994</v>
      </c>
    </row>
    <row r="320" spans="1:8" ht="21" customHeight="1" x14ac:dyDescent="0.25">
      <c r="A320" s="48" t="s">
        <v>387</v>
      </c>
      <c r="B320" s="41">
        <v>300</v>
      </c>
      <c r="C320" s="48" t="s">
        <v>22</v>
      </c>
      <c r="D320" s="19" t="s">
        <v>180</v>
      </c>
      <c r="E320" s="22" t="s">
        <v>18</v>
      </c>
      <c r="F320" s="46">
        <v>78.099999999999994</v>
      </c>
      <c r="G320" s="46">
        <v>78.099999999999994</v>
      </c>
      <c r="H320" s="39">
        <v>78.099999999999994</v>
      </c>
    </row>
    <row r="321" spans="1:9" ht="38.25" hidden="1" x14ac:dyDescent="0.25">
      <c r="A321" s="35" t="s">
        <v>170</v>
      </c>
      <c r="B321" s="35"/>
      <c r="C321" s="35"/>
      <c r="D321" s="35"/>
      <c r="E321" s="45" t="s">
        <v>171</v>
      </c>
      <c r="F321" s="37">
        <f>F322</f>
        <v>1919</v>
      </c>
      <c r="G321" s="37">
        <f t="shared" ref="G321:H321" si="111">G322</f>
        <v>1919</v>
      </c>
      <c r="H321" s="37">
        <f t="shared" si="111"/>
        <v>1919</v>
      </c>
    </row>
    <row r="322" spans="1:9" s="11" customFormat="1" ht="42" hidden="1" customHeight="1" x14ac:dyDescent="0.25">
      <c r="A322" s="26" t="s">
        <v>172</v>
      </c>
      <c r="B322" s="26"/>
      <c r="C322" s="26"/>
      <c r="D322" s="26"/>
      <c r="E322" s="63" t="s">
        <v>173</v>
      </c>
      <c r="F322" s="38">
        <f>F325+F327</f>
        <v>1919</v>
      </c>
      <c r="G322" s="38">
        <f>G325+G327</f>
        <v>1919</v>
      </c>
      <c r="H322" s="38">
        <f>H325+H327</f>
        <v>1919</v>
      </c>
    </row>
    <row r="323" spans="1:9" s="11" customFormat="1" ht="47.25" customHeight="1" x14ac:dyDescent="0.25">
      <c r="A323" s="26" t="s">
        <v>170</v>
      </c>
      <c r="B323" s="26"/>
      <c r="C323" s="26"/>
      <c r="D323" s="26"/>
      <c r="E323" s="71" t="s">
        <v>412</v>
      </c>
      <c r="F323" s="38">
        <f>F324</f>
        <v>1919</v>
      </c>
      <c r="G323" s="38">
        <f>G324</f>
        <v>1919</v>
      </c>
      <c r="H323" s="38">
        <f>H324</f>
        <v>1919</v>
      </c>
    </row>
    <row r="324" spans="1:9" s="11" customFormat="1" ht="30" customHeight="1" x14ac:dyDescent="0.25">
      <c r="A324" s="26" t="s">
        <v>172</v>
      </c>
      <c r="B324" s="26"/>
      <c r="C324" s="26"/>
      <c r="D324" s="26"/>
      <c r="E324" s="63" t="s">
        <v>411</v>
      </c>
      <c r="F324" s="38">
        <f>F327+F325</f>
        <v>1919</v>
      </c>
      <c r="G324" s="38">
        <f>G325+G327</f>
        <v>1919</v>
      </c>
      <c r="H324" s="38">
        <f>H325+H327</f>
        <v>1919</v>
      </c>
    </row>
    <row r="325" spans="1:9" ht="29.25" customHeight="1" x14ac:dyDescent="0.25">
      <c r="A325" s="19" t="s">
        <v>282</v>
      </c>
      <c r="B325" s="19"/>
      <c r="C325" s="19"/>
      <c r="D325" s="19"/>
      <c r="E325" s="60" t="s">
        <v>283</v>
      </c>
      <c r="F325" s="38">
        <f>F326</f>
        <v>969</v>
      </c>
      <c r="G325" s="38">
        <f>G326</f>
        <v>969</v>
      </c>
      <c r="H325" s="38">
        <f>H326</f>
        <v>969</v>
      </c>
    </row>
    <row r="326" spans="1:9" ht="25.5" x14ac:dyDescent="0.25">
      <c r="A326" s="19" t="s">
        <v>282</v>
      </c>
      <c r="B326" s="19" t="s">
        <v>13</v>
      </c>
      <c r="C326" s="19" t="s">
        <v>22</v>
      </c>
      <c r="D326" s="19" t="s">
        <v>175</v>
      </c>
      <c r="E326" s="22" t="s">
        <v>16</v>
      </c>
      <c r="F326" s="38">
        <v>969</v>
      </c>
      <c r="G326" s="38">
        <v>969</v>
      </c>
      <c r="H326" s="38">
        <v>969</v>
      </c>
    </row>
    <row r="327" spans="1:9" ht="18" customHeight="1" x14ac:dyDescent="0.25">
      <c r="A327" s="52" t="s">
        <v>257</v>
      </c>
      <c r="B327" s="52"/>
      <c r="C327" s="52"/>
      <c r="D327" s="19"/>
      <c r="E327" s="22" t="s">
        <v>174</v>
      </c>
      <c r="F327" s="39">
        <f t="shared" ref="F327:G327" si="112">F328</f>
        <v>950</v>
      </c>
      <c r="G327" s="39">
        <f t="shared" si="112"/>
        <v>950</v>
      </c>
      <c r="H327" s="39">
        <f>H328</f>
        <v>950</v>
      </c>
    </row>
    <row r="328" spans="1:9" ht="25.5" x14ac:dyDescent="0.25">
      <c r="A328" s="52" t="s">
        <v>257</v>
      </c>
      <c r="B328" s="52" t="s">
        <v>13</v>
      </c>
      <c r="C328" s="52" t="s">
        <v>22</v>
      </c>
      <c r="D328" s="19" t="s">
        <v>175</v>
      </c>
      <c r="E328" s="22" t="s">
        <v>16</v>
      </c>
      <c r="F328" s="39">
        <v>950</v>
      </c>
      <c r="G328" s="39">
        <v>950</v>
      </c>
      <c r="H328" s="39">
        <v>950</v>
      </c>
    </row>
    <row r="329" spans="1:9" ht="45.75" customHeight="1" x14ac:dyDescent="0.25">
      <c r="A329" s="35" t="s">
        <v>176</v>
      </c>
      <c r="B329" s="35"/>
      <c r="C329" s="35"/>
      <c r="D329" s="35"/>
      <c r="E329" s="45" t="s">
        <v>177</v>
      </c>
      <c r="F329" s="37">
        <f>F330+F339</f>
        <v>11048.7</v>
      </c>
      <c r="G329" s="37">
        <f>G330+G339</f>
        <v>9699.7999999999993</v>
      </c>
      <c r="H329" s="37">
        <f>H330+H339</f>
        <v>9699.7999999999993</v>
      </c>
    </row>
    <row r="330" spans="1:9" ht="44.25" customHeight="1" x14ac:dyDescent="0.25">
      <c r="A330" s="26" t="s">
        <v>178</v>
      </c>
      <c r="B330" s="26"/>
      <c r="C330" s="26"/>
      <c r="D330" s="26"/>
      <c r="E330" s="63" t="s">
        <v>179</v>
      </c>
      <c r="F330" s="38">
        <f>F331+F333+F337+F335</f>
        <v>10398.700000000001</v>
      </c>
      <c r="G330" s="38">
        <f t="shared" ref="G330:H330" si="113">G331+G333+G337+G335</f>
        <v>9049.7999999999993</v>
      </c>
      <c r="H330" s="38">
        <f t="shared" si="113"/>
        <v>9049.7999999999993</v>
      </c>
    </row>
    <row r="331" spans="1:9" ht="95.25" customHeight="1" x14ac:dyDescent="0.25">
      <c r="A331" s="19" t="s">
        <v>341</v>
      </c>
      <c r="B331" s="26"/>
      <c r="C331" s="26"/>
      <c r="D331" s="26"/>
      <c r="E331" s="59" t="s">
        <v>397</v>
      </c>
      <c r="F331" s="39">
        <f>F332</f>
        <v>3726</v>
      </c>
      <c r="G331" s="39">
        <f t="shared" ref="G331:H331" si="114">G332</f>
        <v>3726</v>
      </c>
      <c r="H331" s="39">
        <f t="shared" si="114"/>
        <v>3726</v>
      </c>
      <c r="I331" s="8"/>
    </row>
    <row r="332" spans="1:9" ht="21" customHeight="1" x14ac:dyDescent="0.25">
      <c r="A332" s="19" t="s">
        <v>341</v>
      </c>
      <c r="B332" s="26" t="s">
        <v>17</v>
      </c>
      <c r="C332" s="26" t="s">
        <v>14</v>
      </c>
      <c r="D332" s="26" t="s">
        <v>180</v>
      </c>
      <c r="E332" s="58" t="s">
        <v>18</v>
      </c>
      <c r="F332" s="39">
        <v>3726</v>
      </c>
      <c r="G332" s="39">
        <v>3726</v>
      </c>
      <c r="H332" s="39">
        <v>3726</v>
      </c>
      <c r="I332" s="8"/>
    </row>
    <row r="333" spans="1:9" ht="94.5" customHeight="1" x14ac:dyDescent="0.25">
      <c r="A333" s="19" t="s">
        <v>359</v>
      </c>
      <c r="B333" s="26"/>
      <c r="C333" s="26"/>
      <c r="D333" s="26"/>
      <c r="E333" s="29" t="s">
        <v>399</v>
      </c>
      <c r="F333" s="39">
        <f>F334</f>
        <v>2516.9</v>
      </c>
      <c r="G333" s="39">
        <f t="shared" ref="G333:H333" si="115">G334</f>
        <v>0</v>
      </c>
      <c r="H333" s="39">
        <f t="shared" si="115"/>
        <v>0</v>
      </c>
      <c r="I333" s="8"/>
    </row>
    <row r="334" spans="1:9" ht="27" customHeight="1" x14ac:dyDescent="0.25">
      <c r="A334" s="19" t="s">
        <v>359</v>
      </c>
      <c r="B334" s="26" t="s">
        <v>360</v>
      </c>
      <c r="C334" s="26" t="s">
        <v>22</v>
      </c>
      <c r="D334" s="26" t="s">
        <v>338</v>
      </c>
      <c r="E334" s="58" t="s">
        <v>361</v>
      </c>
      <c r="F334" s="39">
        <v>2516.9</v>
      </c>
      <c r="G334" s="39">
        <v>0</v>
      </c>
      <c r="H334" s="39">
        <v>0</v>
      </c>
      <c r="I334" s="8"/>
    </row>
    <row r="335" spans="1:9" ht="27" customHeight="1" x14ac:dyDescent="0.25">
      <c r="A335" s="19" t="s">
        <v>181</v>
      </c>
      <c r="B335" s="19"/>
      <c r="C335" s="19"/>
      <c r="D335" s="19"/>
      <c r="E335" s="22" t="s">
        <v>182</v>
      </c>
      <c r="F335" s="39">
        <f>F336</f>
        <v>800</v>
      </c>
      <c r="G335" s="39">
        <f>G336</f>
        <v>800</v>
      </c>
      <c r="H335" s="39">
        <f>H336</f>
        <v>800</v>
      </c>
      <c r="I335" s="8"/>
    </row>
    <row r="336" spans="1:9" ht="21.75" customHeight="1" x14ac:dyDescent="0.25">
      <c r="A336" s="19" t="s">
        <v>181</v>
      </c>
      <c r="B336" s="19" t="s">
        <v>17</v>
      </c>
      <c r="C336" s="19" t="s">
        <v>22</v>
      </c>
      <c r="D336" s="19" t="s">
        <v>183</v>
      </c>
      <c r="E336" s="22" t="s">
        <v>18</v>
      </c>
      <c r="F336" s="39">
        <v>800</v>
      </c>
      <c r="G336" s="39">
        <v>800</v>
      </c>
      <c r="H336" s="39">
        <v>800</v>
      </c>
      <c r="I336" s="8"/>
    </row>
    <row r="337" spans="1:9" ht="82.5" customHeight="1" x14ac:dyDescent="0.25">
      <c r="A337" s="19" t="s">
        <v>362</v>
      </c>
      <c r="B337" s="26"/>
      <c r="C337" s="26"/>
      <c r="D337" s="26"/>
      <c r="E337" s="59" t="s">
        <v>400</v>
      </c>
      <c r="F337" s="39">
        <f>F338</f>
        <v>3355.8</v>
      </c>
      <c r="G337" s="39">
        <f>G338</f>
        <v>4523.8</v>
      </c>
      <c r="H337" s="39">
        <f>H338</f>
        <v>4523.8</v>
      </c>
      <c r="I337" s="8"/>
    </row>
    <row r="338" spans="1:9" ht="25.5" customHeight="1" x14ac:dyDescent="0.25">
      <c r="A338" s="19" t="s">
        <v>362</v>
      </c>
      <c r="B338" s="26" t="s">
        <v>360</v>
      </c>
      <c r="C338" s="26" t="s">
        <v>22</v>
      </c>
      <c r="D338" s="26" t="s">
        <v>338</v>
      </c>
      <c r="E338" s="22" t="s">
        <v>361</v>
      </c>
      <c r="F338" s="39">
        <v>3355.8</v>
      </c>
      <c r="G338" s="39">
        <v>4523.8</v>
      </c>
      <c r="H338" s="39">
        <v>4523.8</v>
      </c>
      <c r="I338" s="8"/>
    </row>
    <row r="339" spans="1:9" ht="38.25" x14ac:dyDescent="0.25">
      <c r="A339" s="65" t="s">
        <v>184</v>
      </c>
      <c r="B339" s="65"/>
      <c r="C339" s="65"/>
      <c r="D339" s="26"/>
      <c r="E339" s="66" t="s">
        <v>185</v>
      </c>
      <c r="F339" s="38">
        <f>F340</f>
        <v>650</v>
      </c>
      <c r="G339" s="38">
        <f>G340</f>
        <v>650</v>
      </c>
      <c r="H339" s="38">
        <f>H340</f>
        <v>650</v>
      </c>
    </row>
    <row r="340" spans="1:9" ht="31.5" customHeight="1" x14ac:dyDescent="0.25">
      <c r="A340" s="19" t="s">
        <v>186</v>
      </c>
      <c r="B340" s="19"/>
      <c r="C340" s="19"/>
      <c r="D340" s="19"/>
      <c r="E340" s="22" t="s">
        <v>187</v>
      </c>
      <c r="F340" s="39">
        <f>F341</f>
        <v>650</v>
      </c>
      <c r="G340" s="39">
        <f t="shared" ref="G340" si="116">G341</f>
        <v>650</v>
      </c>
      <c r="H340" s="39">
        <f>H341</f>
        <v>650</v>
      </c>
    </row>
    <row r="341" spans="1:9" ht="30.75" customHeight="1" x14ac:dyDescent="0.25">
      <c r="A341" s="19" t="s">
        <v>186</v>
      </c>
      <c r="B341" s="19" t="s">
        <v>67</v>
      </c>
      <c r="C341" s="19" t="s">
        <v>22</v>
      </c>
      <c r="D341" s="19" t="s">
        <v>153</v>
      </c>
      <c r="E341" s="22" t="s">
        <v>219</v>
      </c>
      <c r="F341" s="39">
        <v>650</v>
      </c>
      <c r="G341" s="39">
        <v>650</v>
      </c>
      <c r="H341" s="39">
        <v>650</v>
      </c>
    </row>
    <row r="342" spans="1:9" ht="19.5" customHeight="1" x14ac:dyDescent="0.25">
      <c r="A342" s="35" t="s">
        <v>188</v>
      </c>
      <c r="B342" s="35"/>
      <c r="C342" s="35"/>
      <c r="D342" s="35"/>
      <c r="E342" s="45" t="s">
        <v>34</v>
      </c>
      <c r="F342" s="37">
        <f>F343</f>
        <v>27261</v>
      </c>
      <c r="G342" s="37">
        <f t="shared" ref="G342:H342" si="117">G343</f>
        <v>24918.1</v>
      </c>
      <c r="H342" s="37">
        <f t="shared" si="117"/>
        <v>24918.1</v>
      </c>
    </row>
    <row r="343" spans="1:9" ht="25.5" x14ac:dyDescent="0.25">
      <c r="A343" s="26" t="s">
        <v>189</v>
      </c>
      <c r="B343" s="26"/>
      <c r="C343" s="26"/>
      <c r="D343" s="26"/>
      <c r="E343" s="28" t="s">
        <v>262</v>
      </c>
      <c r="F343" s="38">
        <f>F344+F348</f>
        <v>27261</v>
      </c>
      <c r="G343" s="38">
        <f>G344+G348</f>
        <v>24918.1</v>
      </c>
      <c r="H343" s="38">
        <f>H344+H348</f>
        <v>24918.1</v>
      </c>
    </row>
    <row r="344" spans="1:9" s="11" customFormat="1" ht="42" customHeight="1" x14ac:dyDescent="0.25">
      <c r="A344" s="19" t="s">
        <v>190</v>
      </c>
      <c r="B344" s="19"/>
      <c r="C344" s="19"/>
      <c r="D344" s="19"/>
      <c r="E344" s="22" t="s">
        <v>37</v>
      </c>
      <c r="F344" s="39">
        <f>F345+F346+F347</f>
        <v>24747.7</v>
      </c>
      <c r="G344" s="39">
        <f t="shared" ref="G344:H344" si="118">G345+G346</f>
        <v>22825.5</v>
      </c>
      <c r="H344" s="39">
        <f t="shared" si="118"/>
        <v>22825.5</v>
      </c>
    </row>
    <row r="345" spans="1:9" ht="69" customHeight="1" x14ac:dyDescent="0.25">
      <c r="A345" s="19" t="s">
        <v>190</v>
      </c>
      <c r="B345" s="19" t="s">
        <v>64</v>
      </c>
      <c r="C345" s="19" t="s">
        <v>22</v>
      </c>
      <c r="D345" s="19" t="s">
        <v>115</v>
      </c>
      <c r="E345" s="22" t="s">
        <v>38</v>
      </c>
      <c r="F345" s="39">
        <v>21079.7</v>
      </c>
      <c r="G345" s="39">
        <v>21079.7</v>
      </c>
      <c r="H345" s="39">
        <v>21079.7</v>
      </c>
    </row>
    <row r="346" spans="1:9" ht="30.75" customHeight="1" x14ac:dyDescent="0.25">
      <c r="A346" s="19" t="s">
        <v>190</v>
      </c>
      <c r="B346" s="19" t="s">
        <v>67</v>
      </c>
      <c r="C346" s="19" t="s">
        <v>22</v>
      </c>
      <c r="D346" s="19" t="s">
        <v>115</v>
      </c>
      <c r="E346" s="22" t="s">
        <v>219</v>
      </c>
      <c r="F346" s="39">
        <v>3665.5</v>
      </c>
      <c r="G346" s="39">
        <v>1745.8</v>
      </c>
      <c r="H346" s="39">
        <v>1745.8</v>
      </c>
    </row>
    <row r="347" spans="1:9" ht="24" customHeight="1" x14ac:dyDescent="0.25">
      <c r="A347" s="19" t="s">
        <v>190</v>
      </c>
      <c r="B347" s="19" t="s">
        <v>141</v>
      </c>
      <c r="C347" s="19" t="s">
        <v>22</v>
      </c>
      <c r="D347" s="19" t="s">
        <v>115</v>
      </c>
      <c r="E347" s="22" t="s">
        <v>26</v>
      </c>
      <c r="F347" s="39">
        <v>2.5</v>
      </c>
      <c r="G347" s="39">
        <v>0</v>
      </c>
      <c r="H347" s="39">
        <v>0</v>
      </c>
    </row>
    <row r="348" spans="1:9" s="11" customFormat="1" x14ac:dyDescent="0.25">
      <c r="A348" s="19" t="s">
        <v>305</v>
      </c>
      <c r="B348" s="19"/>
      <c r="C348" s="19"/>
      <c r="D348" s="19"/>
      <c r="E348" s="22" t="s">
        <v>304</v>
      </c>
      <c r="F348" s="39">
        <f>F349</f>
        <v>2513.3000000000002</v>
      </c>
      <c r="G348" s="39">
        <f>G349</f>
        <v>2092.6</v>
      </c>
      <c r="H348" s="39">
        <f>H349</f>
        <v>2092.6</v>
      </c>
    </row>
    <row r="349" spans="1:9" ht="63.75" x14ac:dyDescent="0.25">
      <c r="A349" s="19" t="s">
        <v>305</v>
      </c>
      <c r="B349" s="19" t="s">
        <v>64</v>
      </c>
      <c r="C349" s="19" t="s">
        <v>22</v>
      </c>
      <c r="D349" s="19" t="s">
        <v>306</v>
      </c>
      <c r="E349" s="22" t="s">
        <v>38</v>
      </c>
      <c r="F349" s="39">
        <v>2513.3000000000002</v>
      </c>
      <c r="G349" s="39">
        <v>2092.6</v>
      </c>
      <c r="H349" s="39">
        <v>2092.6</v>
      </c>
    </row>
    <row r="350" spans="1:9" ht="42" customHeight="1" x14ac:dyDescent="0.25">
      <c r="A350" s="32" t="s">
        <v>191</v>
      </c>
      <c r="B350" s="32"/>
      <c r="C350" s="32"/>
      <c r="D350" s="32"/>
      <c r="E350" s="33" t="s">
        <v>432</v>
      </c>
      <c r="F350" s="34">
        <f>F351+F355+F360</f>
        <v>61159.9</v>
      </c>
      <c r="G350" s="34">
        <f t="shared" ref="G350" si="119">G351+G355+G360</f>
        <v>13743.5</v>
      </c>
      <c r="H350" s="34">
        <f>H351+H355+H360</f>
        <v>14781.6</v>
      </c>
    </row>
    <row r="351" spans="1:9" ht="42" customHeight="1" x14ac:dyDescent="0.25">
      <c r="A351" s="44" t="s">
        <v>192</v>
      </c>
      <c r="B351" s="44"/>
      <c r="C351" s="44"/>
      <c r="D351" s="44"/>
      <c r="E351" s="53" t="s">
        <v>193</v>
      </c>
      <c r="F351" s="49">
        <f t="shared" ref="F351:G353" si="120">F352</f>
        <v>51333.3</v>
      </c>
      <c r="G351" s="49">
        <f t="shared" si="120"/>
        <v>4259.2</v>
      </c>
      <c r="H351" s="49">
        <f>H352</f>
        <v>5297.3</v>
      </c>
    </row>
    <row r="352" spans="1:9" ht="38.25" x14ac:dyDescent="0.25">
      <c r="A352" s="50" t="s">
        <v>194</v>
      </c>
      <c r="B352" s="50"/>
      <c r="C352" s="50"/>
      <c r="D352" s="50"/>
      <c r="E352" s="51" t="s">
        <v>195</v>
      </c>
      <c r="F352" s="47">
        <f t="shared" si="120"/>
        <v>51333.3</v>
      </c>
      <c r="G352" s="47">
        <f t="shared" si="120"/>
        <v>4259.2</v>
      </c>
      <c r="H352" s="47">
        <f>H353</f>
        <v>5297.3</v>
      </c>
    </row>
    <row r="353" spans="1:8" s="11" customFormat="1" ht="57" customHeight="1" x14ac:dyDescent="0.25">
      <c r="A353" s="19" t="s">
        <v>196</v>
      </c>
      <c r="B353" s="19"/>
      <c r="C353" s="19"/>
      <c r="D353" s="48"/>
      <c r="E353" s="22" t="s">
        <v>197</v>
      </c>
      <c r="F353" s="46">
        <f>F354</f>
        <v>51333.3</v>
      </c>
      <c r="G353" s="46">
        <f t="shared" si="120"/>
        <v>4259.2</v>
      </c>
      <c r="H353" s="46">
        <f>H354</f>
        <v>5297.3</v>
      </c>
    </row>
    <row r="354" spans="1:8" x14ac:dyDescent="0.25">
      <c r="A354" s="19" t="s">
        <v>196</v>
      </c>
      <c r="B354" s="19" t="s">
        <v>198</v>
      </c>
      <c r="C354" s="19" t="s">
        <v>199</v>
      </c>
      <c r="D354" s="48" t="s">
        <v>200</v>
      </c>
      <c r="E354" s="22" t="s">
        <v>201</v>
      </c>
      <c r="F354" s="46">
        <v>51333.3</v>
      </c>
      <c r="G354" s="46">
        <v>4259.2</v>
      </c>
      <c r="H354" s="46">
        <v>5297.3</v>
      </c>
    </row>
    <row r="355" spans="1:8" ht="45" customHeight="1" x14ac:dyDescent="0.25">
      <c r="A355" s="44" t="s">
        <v>202</v>
      </c>
      <c r="B355" s="44"/>
      <c r="C355" s="44"/>
      <c r="D355" s="44"/>
      <c r="E355" s="53" t="s">
        <v>203</v>
      </c>
      <c r="F355" s="49">
        <f t="shared" ref="F355:G356" si="121">F356</f>
        <v>1831.1</v>
      </c>
      <c r="G355" s="49">
        <f t="shared" si="121"/>
        <v>1831.1</v>
      </c>
      <c r="H355" s="49">
        <f>H356</f>
        <v>1831.1</v>
      </c>
    </row>
    <row r="356" spans="1:8" ht="45" customHeight="1" x14ac:dyDescent="0.25">
      <c r="A356" s="50" t="s">
        <v>204</v>
      </c>
      <c r="B356" s="50"/>
      <c r="C356" s="50"/>
      <c r="D356" s="50"/>
      <c r="E356" s="51" t="s">
        <v>205</v>
      </c>
      <c r="F356" s="47">
        <f t="shared" si="121"/>
        <v>1831.1</v>
      </c>
      <c r="G356" s="47">
        <f t="shared" si="121"/>
        <v>1831.1</v>
      </c>
      <c r="H356" s="47">
        <f>H357</f>
        <v>1831.1</v>
      </c>
    </row>
    <row r="357" spans="1:8" ht="59.25" customHeight="1" x14ac:dyDescent="0.25">
      <c r="A357" s="48" t="s">
        <v>405</v>
      </c>
      <c r="B357" s="48"/>
      <c r="C357" s="48"/>
      <c r="D357" s="48"/>
      <c r="E357" s="58" t="s">
        <v>261</v>
      </c>
      <c r="F357" s="46">
        <f>F358+F359</f>
        <v>1831.1</v>
      </c>
      <c r="G357" s="46">
        <f t="shared" ref="G357" si="122">G358+G359</f>
        <v>1831.1</v>
      </c>
      <c r="H357" s="46">
        <f>H358+H359</f>
        <v>1831.1</v>
      </c>
    </row>
    <row r="358" spans="1:8" ht="63.75" x14ac:dyDescent="0.25">
      <c r="A358" s="48" t="s">
        <v>405</v>
      </c>
      <c r="B358" s="41">
        <v>100</v>
      </c>
      <c r="C358" s="48" t="s">
        <v>199</v>
      </c>
      <c r="D358" s="64" t="s">
        <v>206</v>
      </c>
      <c r="E358" s="22" t="s">
        <v>168</v>
      </c>
      <c r="F358" s="46">
        <v>1557.7</v>
      </c>
      <c r="G358" s="46">
        <v>1557.7</v>
      </c>
      <c r="H358" s="46">
        <v>1557.7</v>
      </c>
    </row>
    <row r="359" spans="1:8" ht="25.5" x14ac:dyDescent="0.25">
      <c r="A359" s="48" t="s">
        <v>405</v>
      </c>
      <c r="B359" s="41">
        <v>200</v>
      </c>
      <c r="C359" s="48" t="s">
        <v>199</v>
      </c>
      <c r="D359" s="64" t="s">
        <v>206</v>
      </c>
      <c r="E359" s="22" t="s">
        <v>219</v>
      </c>
      <c r="F359" s="46">
        <v>273.39999999999998</v>
      </c>
      <c r="G359" s="46">
        <v>273.39999999999998</v>
      </c>
      <c r="H359" s="46">
        <v>273.39999999999998</v>
      </c>
    </row>
    <row r="360" spans="1:8" ht="22.5" customHeight="1" x14ac:dyDescent="0.25">
      <c r="A360" s="35" t="s">
        <v>207</v>
      </c>
      <c r="B360" s="35"/>
      <c r="C360" s="35"/>
      <c r="D360" s="35"/>
      <c r="E360" s="45" t="s">
        <v>34</v>
      </c>
      <c r="F360" s="37">
        <f>F361</f>
        <v>7995.5</v>
      </c>
      <c r="G360" s="37">
        <f t="shared" ref="G360:G361" si="123">G361</f>
        <v>7653.2000000000007</v>
      </c>
      <c r="H360" s="37">
        <f>H361</f>
        <v>7653.2000000000007</v>
      </c>
    </row>
    <row r="361" spans="1:8" ht="33" customHeight="1" x14ac:dyDescent="0.25">
      <c r="A361" s="26" t="s">
        <v>208</v>
      </c>
      <c r="B361" s="26"/>
      <c r="C361" s="26"/>
      <c r="D361" s="26"/>
      <c r="E361" s="28" t="s">
        <v>262</v>
      </c>
      <c r="F361" s="38">
        <f>F362</f>
        <v>7995.5</v>
      </c>
      <c r="G361" s="38">
        <f t="shared" si="123"/>
        <v>7653.2000000000007</v>
      </c>
      <c r="H361" s="38">
        <f>H362</f>
        <v>7653.2000000000007</v>
      </c>
    </row>
    <row r="362" spans="1:8" ht="45" customHeight="1" x14ac:dyDescent="0.25">
      <c r="A362" s="19" t="s">
        <v>209</v>
      </c>
      <c r="B362" s="19"/>
      <c r="C362" s="19"/>
      <c r="D362" s="19"/>
      <c r="E362" s="22" t="s">
        <v>37</v>
      </c>
      <c r="F362" s="39">
        <f>F363+F364</f>
        <v>7995.5</v>
      </c>
      <c r="G362" s="39">
        <f t="shared" ref="G362" si="124">G363+G364</f>
        <v>7653.2000000000007</v>
      </c>
      <c r="H362" s="39">
        <f>H363+H364</f>
        <v>7653.2000000000007</v>
      </c>
    </row>
    <row r="363" spans="1:8" ht="27.75" customHeight="1" x14ac:dyDescent="0.25">
      <c r="A363" s="19" t="s">
        <v>209</v>
      </c>
      <c r="B363" s="41">
        <v>100</v>
      </c>
      <c r="C363" s="48" t="s">
        <v>199</v>
      </c>
      <c r="D363" s="64" t="s">
        <v>206</v>
      </c>
      <c r="E363" s="22" t="s">
        <v>168</v>
      </c>
      <c r="F363" s="39">
        <v>7342.4</v>
      </c>
      <c r="G363" s="39">
        <v>7000.1</v>
      </c>
      <c r="H363" s="39">
        <v>7000.1</v>
      </c>
    </row>
    <row r="364" spans="1:8" ht="30" customHeight="1" x14ac:dyDescent="0.25">
      <c r="A364" s="19" t="s">
        <v>209</v>
      </c>
      <c r="B364" s="41">
        <v>200</v>
      </c>
      <c r="C364" s="48" t="s">
        <v>199</v>
      </c>
      <c r="D364" s="64" t="s">
        <v>206</v>
      </c>
      <c r="E364" s="22" t="s">
        <v>219</v>
      </c>
      <c r="F364" s="39">
        <v>653.1</v>
      </c>
      <c r="G364" s="39">
        <v>653.1</v>
      </c>
      <c r="H364" s="39">
        <v>653.1</v>
      </c>
    </row>
    <row r="365" spans="1:8" x14ac:dyDescent="0.25">
      <c r="A365" s="70" t="s">
        <v>210</v>
      </c>
      <c r="B365" s="70"/>
      <c r="C365" s="70"/>
      <c r="D365" s="70"/>
      <c r="E365" s="67" t="s">
        <v>211</v>
      </c>
      <c r="F365" s="84">
        <f>F366+F370</f>
        <v>1313.6</v>
      </c>
      <c r="G365" s="84">
        <f>G366+G370</f>
        <v>1274</v>
      </c>
      <c r="H365" s="84">
        <f>H366+H370</f>
        <v>1274</v>
      </c>
    </row>
    <row r="366" spans="1:8" x14ac:dyDescent="0.25">
      <c r="A366" s="48" t="s">
        <v>395</v>
      </c>
      <c r="B366" s="48"/>
      <c r="C366" s="48"/>
      <c r="D366" s="48"/>
      <c r="E366" s="69" t="s">
        <v>396</v>
      </c>
      <c r="F366" s="46">
        <f>F367</f>
        <v>250</v>
      </c>
      <c r="G366" s="46">
        <f t="shared" ref="G366:H366" si="125">G367</f>
        <v>250</v>
      </c>
      <c r="H366" s="46">
        <f t="shared" si="125"/>
        <v>250</v>
      </c>
    </row>
    <row r="367" spans="1:8" ht="30" customHeight="1" x14ac:dyDescent="0.25">
      <c r="A367" s="19" t="s">
        <v>404</v>
      </c>
      <c r="B367" s="19"/>
      <c r="C367" s="19"/>
      <c r="D367" s="64"/>
      <c r="E367" s="22" t="s">
        <v>212</v>
      </c>
      <c r="F367" s="85">
        <f>F368+F369</f>
        <v>250</v>
      </c>
      <c r="G367" s="85">
        <f t="shared" ref="G367:H367" si="126">G368+G369</f>
        <v>250</v>
      </c>
      <c r="H367" s="85">
        <f t="shared" si="126"/>
        <v>250</v>
      </c>
    </row>
    <row r="368" spans="1:8" x14ac:dyDescent="0.25">
      <c r="A368" s="19" t="s">
        <v>404</v>
      </c>
      <c r="B368" s="19" t="s">
        <v>141</v>
      </c>
      <c r="C368" s="19" t="s">
        <v>22</v>
      </c>
      <c r="D368" s="64" t="s">
        <v>213</v>
      </c>
      <c r="E368" s="22" t="s">
        <v>26</v>
      </c>
      <c r="F368" s="85">
        <v>190</v>
      </c>
      <c r="G368" s="85">
        <v>250</v>
      </c>
      <c r="H368" s="82">
        <v>250</v>
      </c>
    </row>
    <row r="369" spans="1:8" x14ac:dyDescent="0.25">
      <c r="A369" s="19" t="s">
        <v>404</v>
      </c>
      <c r="B369" s="19" t="s">
        <v>17</v>
      </c>
      <c r="C369" s="19" t="s">
        <v>22</v>
      </c>
      <c r="D369" s="64" t="s">
        <v>180</v>
      </c>
      <c r="E369" s="22" t="s">
        <v>26</v>
      </c>
      <c r="F369" s="88">
        <v>60</v>
      </c>
      <c r="G369" s="88">
        <v>0</v>
      </c>
      <c r="H369" s="89">
        <v>0</v>
      </c>
    </row>
    <row r="370" spans="1:8" ht="25.5" x14ac:dyDescent="0.25">
      <c r="A370" s="19" t="s">
        <v>292</v>
      </c>
      <c r="B370" s="19"/>
      <c r="C370" s="19"/>
      <c r="D370" s="64"/>
      <c r="E370" s="22" t="s">
        <v>293</v>
      </c>
      <c r="F370" s="85">
        <f>F371</f>
        <v>1063.5999999999999</v>
      </c>
      <c r="G370" s="85">
        <f t="shared" ref="G370:H370" si="127">G371</f>
        <v>1024</v>
      </c>
      <c r="H370" s="85">
        <f t="shared" si="127"/>
        <v>1024</v>
      </c>
    </row>
    <row r="371" spans="1:8" ht="51" x14ac:dyDescent="0.25">
      <c r="A371" s="19" t="s">
        <v>234</v>
      </c>
      <c r="B371" s="19"/>
      <c r="C371" s="19"/>
      <c r="D371" s="64"/>
      <c r="E371" s="22" t="s">
        <v>214</v>
      </c>
      <c r="F371" s="85">
        <f>F372+F374</f>
        <v>1063.5999999999999</v>
      </c>
      <c r="G371" s="85">
        <f t="shared" ref="G371" si="128">G372+G374</f>
        <v>1024</v>
      </c>
      <c r="H371" s="85">
        <f>H372+H374</f>
        <v>1024</v>
      </c>
    </row>
    <row r="372" spans="1:8" x14ac:dyDescent="0.25">
      <c r="A372" s="19" t="s">
        <v>215</v>
      </c>
      <c r="B372" s="19"/>
      <c r="C372" s="19"/>
      <c r="D372" s="64"/>
      <c r="E372" s="22" t="s">
        <v>216</v>
      </c>
      <c r="F372" s="85">
        <f>F373</f>
        <v>31.2</v>
      </c>
      <c r="G372" s="85">
        <f>G373</f>
        <v>31.2</v>
      </c>
      <c r="H372" s="85">
        <f>H373</f>
        <v>31.2</v>
      </c>
    </row>
    <row r="373" spans="1:8" ht="30.75" customHeight="1" x14ac:dyDescent="0.25">
      <c r="A373" s="19" t="s">
        <v>215</v>
      </c>
      <c r="B373" s="19" t="s">
        <v>67</v>
      </c>
      <c r="C373" s="19" t="s">
        <v>217</v>
      </c>
      <c r="D373" s="64" t="s">
        <v>218</v>
      </c>
      <c r="E373" s="22" t="s">
        <v>219</v>
      </c>
      <c r="F373" s="85">
        <v>31.2</v>
      </c>
      <c r="G373" s="85">
        <v>31.2</v>
      </c>
      <c r="H373" s="85">
        <v>31.2</v>
      </c>
    </row>
    <row r="374" spans="1:8" x14ac:dyDescent="0.25">
      <c r="A374" s="19" t="s">
        <v>220</v>
      </c>
      <c r="B374" s="19"/>
      <c r="C374" s="19"/>
      <c r="D374" s="64"/>
      <c r="E374" s="22" t="s">
        <v>221</v>
      </c>
      <c r="F374" s="85">
        <f>F375+F376</f>
        <v>1032.3999999999999</v>
      </c>
      <c r="G374" s="85">
        <f>G375+G376</f>
        <v>992.8</v>
      </c>
      <c r="H374" s="85">
        <f>H375+H376</f>
        <v>992.8</v>
      </c>
    </row>
    <row r="375" spans="1:8" ht="63.75" x14ac:dyDescent="0.25">
      <c r="A375" s="19" t="s">
        <v>220</v>
      </c>
      <c r="B375" s="19" t="s">
        <v>64</v>
      </c>
      <c r="C375" s="19" t="s">
        <v>217</v>
      </c>
      <c r="D375" s="64" t="s">
        <v>206</v>
      </c>
      <c r="E375" s="22" t="s">
        <v>66</v>
      </c>
      <c r="F375" s="85">
        <v>1030.0999999999999</v>
      </c>
      <c r="G375" s="85">
        <v>990.5</v>
      </c>
      <c r="H375" s="85">
        <v>990.5</v>
      </c>
    </row>
    <row r="376" spans="1:8" ht="25.5" x14ac:dyDescent="0.25">
      <c r="A376" s="19" t="s">
        <v>220</v>
      </c>
      <c r="B376" s="19" t="s">
        <v>67</v>
      </c>
      <c r="C376" s="19" t="s">
        <v>217</v>
      </c>
      <c r="D376" s="64" t="s">
        <v>206</v>
      </c>
      <c r="E376" s="22" t="s">
        <v>219</v>
      </c>
      <c r="F376" s="85">
        <v>2.2999999999999998</v>
      </c>
      <c r="G376" s="85">
        <v>2.2999999999999998</v>
      </c>
      <c r="H376" s="85">
        <v>2.2999999999999998</v>
      </c>
    </row>
    <row r="377" spans="1:8" x14ac:dyDescent="0.25">
      <c r="A377" s="97"/>
      <c r="B377" s="97"/>
      <c r="C377" s="97"/>
      <c r="D377" s="97"/>
      <c r="E377" s="68" t="s">
        <v>222</v>
      </c>
      <c r="F377" s="86">
        <f>F8+F365</f>
        <v>708103.40000000014</v>
      </c>
      <c r="G377" s="86">
        <f>G8+G365</f>
        <v>547300.00000000012</v>
      </c>
      <c r="H377" s="86">
        <f>H8+H365</f>
        <v>545377.70000000007</v>
      </c>
    </row>
    <row r="378" spans="1:8" x14ac:dyDescent="0.25">
      <c r="E378" s="16"/>
      <c r="F378" s="17"/>
      <c r="G378" s="17"/>
      <c r="H378" s="16"/>
    </row>
    <row r="379" spans="1:8" x14ac:dyDescent="0.25">
      <c r="F379" s="6"/>
    </row>
    <row r="381" spans="1:8" x14ac:dyDescent="0.25">
      <c r="F381" s="31"/>
      <c r="G381" s="31"/>
      <c r="H381" s="31"/>
    </row>
  </sheetData>
  <mergeCells count="11">
    <mergeCell ref="E1:H1"/>
    <mergeCell ref="G5:H5"/>
    <mergeCell ref="A3:H3"/>
    <mergeCell ref="E2:H2"/>
    <mergeCell ref="F5:F6"/>
    <mergeCell ref="F4:H4"/>
    <mergeCell ref="E4:E6"/>
    <mergeCell ref="D4:D6"/>
    <mergeCell ref="C4:C6"/>
    <mergeCell ref="B4:B6"/>
    <mergeCell ref="A4:A6"/>
  </mergeCells>
  <pageMargins left="0.70866141732283472" right="0.70866141732283472" top="0.74803149606299213" bottom="0" header="0.31496062992125984" footer="0"/>
  <pageSetup paperSize="9" scale="80" fitToWidth="0" fitToHeight="0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Ивановна</dc:creator>
  <cp:lastModifiedBy>Ирина</cp:lastModifiedBy>
  <cp:lastPrinted>2021-07-16T10:40:08Z</cp:lastPrinted>
  <dcterms:created xsi:type="dcterms:W3CDTF">2015-11-27T09:13:55Z</dcterms:created>
  <dcterms:modified xsi:type="dcterms:W3CDTF">2021-07-16T10:40:31Z</dcterms:modified>
</cp:coreProperties>
</file>